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\Desktop\Accountant\Artikelen\Achtergrond vanaf 2020\"/>
    </mc:Choice>
  </mc:AlternateContent>
  <bookViews>
    <workbookView xWindow="38310" yWindow="5310" windowWidth="28995" windowHeight="15795"/>
  </bookViews>
  <sheets>
    <sheet name="AScx and small in 2014" sheetId="1" r:id="rId1"/>
  </sheets>
  <definedNames>
    <definedName name="_xlnm._FilterDatabase" localSheetId="0" hidden="1">'AScx and small in 2014'!$A$1:$Q$72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C79" i="1"/>
  <c r="C82" i="1"/>
  <c r="C81" i="1"/>
  <c r="C76" i="1"/>
  <c r="C75" i="1"/>
  <c r="K66" i="1"/>
  <c r="K65" i="1"/>
  <c r="K64" i="1"/>
  <c r="K63" i="1"/>
  <c r="K62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C86" i="1" l="1"/>
  <c r="C77" i="1"/>
  <c r="C84" i="1"/>
  <c r="C85" i="1"/>
  <c r="C87" i="1"/>
</calcChain>
</file>

<file path=xl/sharedStrings.xml><?xml version="1.0" encoding="utf-8"?>
<sst xmlns="http://schemas.openxmlformats.org/spreadsheetml/2006/main" count="222" uniqueCount="117">
  <si>
    <t>Entity Map Key</t>
  </si>
  <si>
    <t>VEON Ltd</t>
  </si>
  <si>
    <t>Royal Imtech NV</t>
  </si>
  <si>
    <t>Delta Lloyd N.V</t>
  </si>
  <si>
    <t>Gemalto</t>
  </si>
  <si>
    <t>Core Laboratories NV</t>
  </si>
  <si>
    <t>Hunter Douglas NV</t>
  </si>
  <si>
    <t>Ballast Nedam</t>
  </si>
  <si>
    <t>Corio NV</t>
  </si>
  <si>
    <t>Brunel International NV</t>
  </si>
  <si>
    <t>Van Lanschot Kempen NV</t>
  </si>
  <si>
    <t>Heijmans NV</t>
  </si>
  <si>
    <t>USG People BV</t>
  </si>
  <si>
    <t>Grontmij NV</t>
  </si>
  <si>
    <t>Oranjewoud NV</t>
  </si>
  <si>
    <t>ForFarmers NV</t>
  </si>
  <si>
    <t>TomTom NV</t>
  </si>
  <si>
    <t>Macintosh Retail Group</t>
  </si>
  <si>
    <t>Advanced Metallurgical Group NV</t>
  </si>
  <si>
    <t>Accell Group NV</t>
  </si>
  <si>
    <t>Stern Groep NV</t>
  </si>
  <si>
    <t>DGB Group NV</t>
  </si>
  <si>
    <t>BinckBank NV</t>
  </si>
  <si>
    <t>Kendrion NV</t>
  </si>
  <si>
    <t>Wessanen NV</t>
  </si>
  <si>
    <t>Exact Holding NV</t>
  </si>
  <si>
    <t>Ordina NV</t>
  </si>
  <si>
    <t>Tetragon Financial Group Ltd</t>
  </si>
  <si>
    <t>Amsterdam Commodities NV</t>
  </si>
  <si>
    <t>KAS Bank NV</t>
  </si>
  <si>
    <t>Wereldhave NV</t>
  </si>
  <si>
    <t>Esperite NV</t>
  </si>
  <si>
    <t>Volta Finance Ltd</t>
  </si>
  <si>
    <t>Vastned Retail NV</t>
  </si>
  <si>
    <t>Sligro Food Group NV</t>
  </si>
  <si>
    <t>Beter Bed Holding</t>
  </si>
  <si>
    <t>Envipco Holding NV</t>
  </si>
  <si>
    <t>Holland Colours</t>
  </si>
  <si>
    <t>Ease2pay NV</t>
  </si>
  <si>
    <t>Nedap NV</t>
  </si>
  <si>
    <t>Value8 NV</t>
  </si>
  <si>
    <t>Neways Electronics International NV</t>
  </si>
  <si>
    <t>ICT Group NV</t>
  </si>
  <si>
    <t>Vivoryon Therapeutics AG</t>
  </si>
  <si>
    <t>Ctac NV</t>
  </si>
  <si>
    <t>DPA Group NV</t>
  </si>
  <si>
    <t>Hydratec Industries NV</t>
  </si>
  <si>
    <t>TIE Kinetix NV</t>
  </si>
  <si>
    <t>AFC Ajax NV</t>
  </si>
  <si>
    <t>MKB Nedsense</t>
  </si>
  <si>
    <t>SnowWorld NV</t>
  </si>
  <si>
    <t>RoodMicrotec NV</t>
  </si>
  <si>
    <t>Lucas Bols NV</t>
  </si>
  <si>
    <t>Morefield Group</t>
  </si>
  <si>
    <t>Koninklijke Brill NV</t>
  </si>
  <si>
    <t>NV Koninklijke Porceleyne Fles</t>
  </si>
  <si>
    <t>Alumexx NV</t>
  </si>
  <si>
    <t>Yatra Capital Ltd</t>
  </si>
  <si>
    <t>Bever Holding</t>
  </si>
  <si>
    <t>Groothandelsgebouw NV</t>
  </si>
  <si>
    <t>Kiadis Pharma NV</t>
  </si>
  <si>
    <t>Novisource NV</t>
  </si>
  <si>
    <t>AND International Publishers</t>
  </si>
  <si>
    <t>Lavide Holding NV</t>
  </si>
  <si>
    <t>IEX Group NV</t>
  </si>
  <si>
    <t>DEPFA Funding II LP</t>
  </si>
  <si>
    <t>Alfen NV</t>
  </si>
  <si>
    <t>Avantium NV</t>
  </si>
  <si>
    <t>Fastned BV</t>
  </si>
  <si>
    <t>NIBC Holding NV</t>
  </si>
  <si>
    <t>Delta based on audit analytics</t>
  </si>
  <si>
    <t>According to MidcapNL</t>
  </si>
  <si>
    <t>Not included in MidcapNL research</t>
  </si>
  <si>
    <t>"On 5 March 2020, AND announced that in spite of extensive efforts it has been unable to find a PIE/OOB-licensed auditor for the 
audit of its 2019 Consolidated Financial Statements."</t>
  </si>
  <si>
    <t>2014 was pre-IPO, Kiadis had an IPO in 2015</t>
  </si>
  <si>
    <t>Not listed in 2014</t>
  </si>
  <si>
    <t>IPO in 2018, therefore 2014 not comparable with full EU-IFRS PIE audit in 2019</t>
  </si>
  <si>
    <t>IPO in 2017, therefore 2014 not comparable with full EU-IFRS PIE audit in 2019</t>
  </si>
  <si>
    <t>IPO in 2017, therefore 2014 not comparable with full EU-IFRS PIE audit in 2019. Furthermore, company restated its earnings.</t>
  </si>
  <si>
    <t>Comment Bouwens &amp; Bosman</t>
  </si>
  <si>
    <t>Entity Name - listed on Euronext Amsterdam in 2014 and not included in AEX / AMX</t>
  </si>
  <si>
    <t>Audit fee 2019 in EUR (Audit Analytics Europe)</t>
  </si>
  <si>
    <t>Audit fee 2014 in EUR (Audit Analytics Europe)</t>
  </si>
  <si>
    <t>|Cash flow statement  classification errors|Deferred, stock-based and/or executive comp issues|</t>
  </si>
  <si>
    <t>|Cash flow statement  classification errors|EPS, ratio and classification of income statement issues|Revenue recognition issues|</t>
  </si>
  <si>
    <t>|Pension and other post-retirement benefit issues|</t>
  </si>
  <si>
    <t>|Liabilities, payables, reserves and accrual estimate failures|</t>
  </si>
  <si>
    <t>|EPS, ratio and classification of income statement issues|</t>
  </si>
  <si>
    <t>Restated their annual report in 2018 or later (Audit Analytics Europe)</t>
  </si>
  <si>
    <t>Number of audit firm changes between 2014 and 2020 (Audit Analytics Europe)</t>
  </si>
  <si>
    <t>Included by MidcapNL</t>
  </si>
  <si>
    <t>|Investment in  subs./affiliate issues|</t>
  </si>
  <si>
    <t>|Deferred, stock-based and/or executive comp issues|</t>
  </si>
  <si>
    <t>Accon avm controlepraktijk BV</t>
  </si>
  <si>
    <t>Grant Thornton LLP</t>
  </si>
  <si>
    <t>Baker Tilly Berk NV</t>
  </si>
  <si>
    <t>Audited by GT, Bakertilly or Accon in 2018 (Audit Analytics Europe)</t>
  </si>
  <si>
    <t>Going concern opinion for 2019 Financial Statements (Audit Analytics Europe)</t>
  </si>
  <si>
    <t>No data in Audit Analytics</t>
  </si>
  <si>
    <t>Audit fees 2014 - Bosman &amp; Bouwens:</t>
  </si>
  <si>
    <t>Audit fees 2019 - Bosman &amp; Bouwens:</t>
  </si>
  <si>
    <t>Percentage change total audit fees:</t>
  </si>
  <si>
    <t>Sample Bosman &amp; Bouwens</t>
  </si>
  <si>
    <t>Total Revenues audited 2014</t>
  </si>
  <si>
    <t>Total Revenues audited 2019</t>
  </si>
  <si>
    <t>Total Assets audited 2014</t>
  </si>
  <si>
    <t>Total Assets audited 2019</t>
  </si>
  <si>
    <t>Audit fee as percentage of Revenues 2014</t>
  </si>
  <si>
    <t>Audit fee as percentage of Revenues 2019</t>
  </si>
  <si>
    <t>Audit fee as percentage of Total Assets 2014</t>
  </si>
  <si>
    <t>Audit fee as percentage of Total Assets 2019</t>
  </si>
  <si>
    <t>Included by Bosman &amp; Bouwens -
Data available as listed company in 2014 and 2019</t>
  </si>
  <si>
    <t>Sum of audit fees when both 2014 and 2019 data is present for listed company</t>
  </si>
  <si>
    <t>Revenue EUR - 2014</t>
  </si>
  <si>
    <t xml:space="preserve">Revenue EUR - 2019 </t>
  </si>
  <si>
    <t>Assets EUR - 2019</t>
  </si>
  <si>
    <t xml:space="preserve">Assets EUR - 2014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</si>
</sst>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1" applyFont="1" applyFill="1"/>
    <xf numFmtId="0" fontId="2" fillId="0" borderId="0" xfId="0" applyFont="1"/>
    <xf numFmtId="9" fontId="0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9" fontId="0" fillId="0" borderId="0" xfId="1" applyFont="1" applyFill="1" applyAlignment="1">
      <alignment horizontal="center"/>
    </xf>
    <xf numFmtId="4" fontId="0" fillId="0" borderId="0" xfId="0" applyNumberFormat="1" applyFill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/>
    <xf numFmtId="4" fontId="0" fillId="0" borderId="0" xfId="0" applyNumberFormat="1"/>
    <xf numFmtId="164" fontId="0" fillId="0" borderId="0" xfId="1" applyNumberFormat="1" applyFont="1" applyFill="1" applyAlignment="1">
      <alignment horizontal="left"/>
    </xf>
    <xf numFmtId="165" fontId="0" fillId="0" borderId="0" xfId="1" applyNumberFormat="1" applyFont="1" applyFill="1" applyAlignment="1">
      <alignment horizontal="left"/>
    </xf>
    <xf numFmtId="4" fontId="0" fillId="0" borderId="0" xfId="0" applyNumberFormat="1" applyFill="1"/>
    <xf numFmtId="164" fontId="0" fillId="0" borderId="0" xfId="1" applyNumberFormat="1" applyFont="1"/>
    <xf numFmtId="165" fontId="0" fillId="0" borderId="0" xfId="1" applyNumberFormat="1" applyFont="1"/>
    <xf numFmtId="0" fontId="0" fillId="0" borderId="0" xfId="0" applyFont="1"/>
    <xf numFmtId="0" fontId="3" fillId="0" borderId="0" xfId="0" applyFont="1"/>
    <xf numFmtId="3" fontId="0" fillId="0" borderId="0" xfId="0" applyNumberFormat="1"/>
    <xf numFmtId="0" fontId="0" fillId="2" borderId="0" xfId="0" applyFill="1" applyAlignment="1">
      <alignment horizontal="center" vertic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zoomScale="73" zoomScaleNormal="73" workbookViewId="0">
      <pane xSplit="2" ySplit="1" topLeftCell="C42" activePane="bottomRight" state="frozen"/>
      <selection pane="topRight" activeCell="C1" sqref="C1"/>
      <selection pane="bottomLeft" activeCell="A2" sqref="A2"/>
      <selection pane="bottomRight" activeCell="D2" sqref="D2:D70"/>
    </sheetView>
  </sheetViews>
  <sheetFormatPr defaultRowHeight="15" x14ac:dyDescent="0.25"/>
  <cols>
    <col min="2" max="2" width="28.85546875" customWidth="1"/>
    <col min="3" max="3" width="14.5703125" customWidth="1"/>
    <col min="4" max="4" width="17" customWidth="1"/>
    <col min="5" max="5" width="20.7109375" customWidth="1"/>
    <col min="6" max="6" width="16.7109375" customWidth="1"/>
    <col min="7" max="7" width="20.28515625" customWidth="1"/>
    <col min="8" max="8" width="16.7109375" customWidth="1"/>
    <col min="9" max="10" width="20.28515625" customWidth="1"/>
    <col min="11" max="11" width="21.7109375" customWidth="1"/>
    <col min="12" max="12" width="40.42578125" customWidth="1"/>
    <col min="13" max="13" width="27.140625" customWidth="1"/>
    <col min="14" max="17" width="17.85546875" customWidth="1"/>
  </cols>
  <sheetData>
    <row r="1" spans="1:17" ht="90" x14ac:dyDescent="0.25">
      <c r="A1" s="11" t="s">
        <v>0</v>
      </c>
      <c r="B1" s="12" t="s">
        <v>80</v>
      </c>
      <c r="C1" s="12" t="s">
        <v>90</v>
      </c>
      <c r="D1" s="12" t="s">
        <v>111</v>
      </c>
      <c r="E1" s="12" t="s">
        <v>88</v>
      </c>
      <c r="F1" s="12" t="s">
        <v>89</v>
      </c>
      <c r="G1" s="12" t="s">
        <v>96</v>
      </c>
      <c r="H1" s="12" t="s">
        <v>97</v>
      </c>
      <c r="I1" s="12" t="s">
        <v>82</v>
      </c>
      <c r="J1" s="12" t="s">
        <v>81</v>
      </c>
      <c r="K1" s="12" t="s">
        <v>70</v>
      </c>
      <c r="L1" s="13" t="s">
        <v>71</v>
      </c>
      <c r="M1" s="12" t="s">
        <v>79</v>
      </c>
      <c r="N1" s="25" t="s">
        <v>113</v>
      </c>
      <c r="O1" s="25" t="s">
        <v>116</v>
      </c>
      <c r="P1" s="25" t="s">
        <v>114</v>
      </c>
      <c r="Q1" s="25" t="s">
        <v>115</v>
      </c>
    </row>
    <row r="2" spans="1:17" x14ac:dyDescent="0.25">
      <c r="A2" s="9">
        <v>7754</v>
      </c>
      <c r="B2" s="9" t="s">
        <v>1</v>
      </c>
      <c r="C2" s="9">
        <v>0</v>
      </c>
      <c r="D2" s="9">
        <v>1</v>
      </c>
      <c r="E2" s="9">
        <v>0</v>
      </c>
      <c r="F2" s="9">
        <v>1</v>
      </c>
      <c r="G2" s="10">
        <v>0</v>
      </c>
      <c r="H2" s="10">
        <v>0</v>
      </c>
      <c r="I2" s="14">
        <v>8188253</v>
      </c>
      <c r="J2" s="14">
        <v>8836443</v>
      </c>
      <c r="K2" s="5">
        <f>(J2-I2)/I2</f>
        <v>7.9160963883260563E-2</v>
      </c>
      <c r="L2" s="3" t="s">
        <v>72</v>
      </c>
      <c r="M2" s="9"/>
      <c r="N2" s="19">
        <v>17660531616</v>
      </c>
      <c r="O2" s="19">
        <v>36929919936</v>
      </c>
      <c r="P2" s="19">
        <v>7910847910</v>
      </c>
      <c r="Q2" s="19">
        <v>14333781630</v>
      </c>
    </row>
    <row r="3" spans="1:17" x14ac:dyDescent="0.25">
      <c r="A3" s="9">
        <v>1586</v>
      </c>
      <c r="B3" s="9" t="s">
        <v>2</v>
      </c>
      <c r="C3" s="9">
        <v>0</v>
      </c>
      <c r="D3" s="9">
        <v>0</v>
      </c>
      <c r="E3" s="9">
        <v>0</v>
      </c>
      <c r="F3" s="9">
        <v>0</v>
      </c>
      <c r="G3" s="10">
        <v>0</v>
      </c>
      <c r="H3" s="10">
        <v>0</v>
      </c>
      <c r="I3" s="14">
        <v>5600000</v>
      </c>
      <c r="J3" s="14">
        <v>0</v>
      </c>
      <c r="K3" s="5">
        <f t="shared" ref="K3:K66" si="0">(J3-I3)/I3</f>
        <v>-1</v>
      </c>
      <c r="L3" s="1" t="s">
        <v>72</v>
      </c>
      <c r="M3" s="9"/>
      <c r="N3" s="16">
        <v>3897900000</v>
      </c>
      <c r="O3" s="16">
        <v>2477600000</v>
      </c>
      <c r="P3" t="s">
        <v>98</v>
      </c>
      <c r="Q3" t="s">
        <v>98</v>
      </c>
    </row>
    <row r="4" spans="1:17" x14ac:dyDescent="0.25">
      <c r="A4" s="9">
        <v>1554</v>
      </c>
      <c r="B4" s="9" t="s">
        <v>3</v>
      </c>
      <c r="C4" s="9">
        <v>0</v>
      </c>
      <c r="D4" s="9">
        <v>0</v>
      </c>
      <c r="E4" s="9">
        <v>0</v>
      </c>
      <c r="F4" s="9">
        <v>0</v>
      </c>
      <c r="G4" s="10">
        <v>0</v>
      </c>
      <c r="H4" s="10">
        <v>0</v>
      </c>
      <c r="I4" s="14">
        <v>2800000</v>
      </c>
      <c r="J4" s="14">
        <v>0</v>
      </c>
      <c r="K4" s="5">
        <f t="shared" si="0"/>
        <v>-1</v>
      </c>
      <c r="L4" s="1" t="s">
        <v>72</v>
      </c>
      <c r="M4" s="9"/>
      <c r="N4" s="16">
        <v>13803400000</v>
      </c>
      <c r="O4" s="16">
        <v>87923800000</v>
      </c>
      <c r="P4" t="s">
        <v>98</v>
      </c>
      <c r="Q4" t="s">
        <v>98</v>
      </c>
    </row>
    <row r="5" spans="1:17" x14ac:dyDescent="0.25">
      <c r="A5" s="9">
        <v>1557</v>
      </c>
      <c r="B5" s="9" t="s">
        <v>4</v>
      </c>
      <c r="C5" s="9">
        <v>0</v>
      </c>
      <c r="D5" s="9">
        <v>0</v>
      </c>
      <c r="E5" s="9">
        <v>0</v>
      </c>
      <c r="F5" s="9">
        <v>1</v>
      </c>
      <c r="G5" s="10">
        <v>0</v>
      </c>
      <c r="H5" s="10">
        <v>0</v>
      </c>
      <c r="I5" s="14">
        <v>2553000</v>
      </c>
      <c r="J5" s="14">
        <v>0</v>
      </c>
      <c r="K5" s="5">
        <f t="shared" si="0"/>
        <v>-1</v>
      </c>
      <c r="L5" s="1" t="s">
        <v>72</v>
      </c>
      <c r="M5" s="9"/>
      <c r="N5" s="16">
        <v>2465159000</v>
      </c>
      <c r="O5" s="16">
        <v>3782355000</v>
      </c>
      <c r="P5" t="s">
        <v>98</v>
      </c>
      <c r="Q5" t="s">
        <v>98</v>
      </c>
    </row>
    <row r="6" spans="1:17" x14ac:dyDescent="0.25">
      <c r="A6" s="9">
        <v>6228</v>
      </c>
      <c r="B6" s="9" t="s">
        <v>5</v>
      </c>
      <c r="C6" s="9">
        <v>0</v>
      </c>
      <c r="D6" s="9">
        <v>1</v>
      </c>
      <c r="E6" s="9" t="s">
        <v>92</v>
      </c>
      <c r="F6" s="9">
        <v>1</v>
      </c>
      <c r="G6" s="10">
        <v>0</v>
      </c>
      <c r="H6" s="10">
        <v>0</v>
      </c>
      <c r="I6" s="14">
        <v>2499667</v>
      </c>
      <c r="J6" s="14">
        <v>2724124</v>
      </c>
      <c r="K6" s="5">
        <f t="shared" si="0"/>
        <v>8.9794760662120193E-2</v>
      </c>
      <c r="L6" s="3" t="s">
        <v>72</v>
      </c>
      <c r="M6" s="9"/>
      <c r="N6" s="19">
        <v>976491437</v>
      </c>
      <c r="O6" s="19">
        <v>605863222</v>
      </c>
      <c r="P6" s="19">
        <v>596424200</v>
      </c>
      <c r="Q6" s="19">
        <v>691449880</v>
      </c>
    </row>
    <row r="7" spans="1:17" x14ac:dyDescent="0.25">
      <c r="A7" s="9">
        <v>6431</v>
      </c>
      <c r="B7" s="9" t="s">
        <v>6</v>
      </c>
      <c r="C7" s="9">
        <v>0</v>
      </c>
      <c r="D7" s="9">
        <v>1</v>
      </c>
      <c r="E7" s="9">
        <v>0</v>
      </c>
      <c r="F7" s="9">
        <v>0</v>
      </c>
      <c r="G7" s="10">
        <v>0</v>
      </c>
      <c r="H7" s="10">
        <v>0</v>
      </c>
      <c r="I7" s="14">
        <v>2249520</v>
      </c>
      <c r="J7" s="14">
        <v>2588453</v>
      </c>
      <c r="K7" s="5">
        <f t="shared" si="0"/>
        <v>0.15066903161563355</v>
      </c>
      <c r="L7" s="3" t="s">
        <v>72</v>
      </c>
      <c r="M7" s="9"/>
      <c r="N7" s="19">
        <v>2443878528</v>
      </c>
      <c r="O7" s="19">
        <v>2103751104</v>
      </c>
      <c r="P7" s="19">
        <v>3290013020</v>
      </c>
      <c r="Q7" s="19">
        <v>3100788180</v>
      </c>
    </row>
    <row r="8" spans="1:17" x14ac:dyDescent="0.25">
      <c r="A8" s="9">
        <v>1596</v>
      </c>
      <c r="B8" s="9" t="s">
        <v>7</v>
      </c>
      <c r="C8" s="9">
        <v>0</v>
      </c>
      <c r="D8" s="9">
        <v>0</v>
      </c>
      <c r="E8" s="9">
        <v>0</v>
      </c>
      <c r="F8" s="9">
        <v>1</v>
      </c>
      <c r="G8" s="10">
        <v>0</v>
      </c>
      <c r="H8" s="10">
        <v>0</v>
      </c>
      <c r="I8" s="14">
        <v>2000000</v>
      </c>
      <c r="J8" s="14">
        <v>0</v>
      </c>
      <c r="K8" s="5">
        <f t="shared" si="0"/>
        <v>-1</v>
      </c>
      <c r="L8" s="1" t="s">
        <v>72</v>
      </c>
      <c r="M8" s="9"/>
      <c r="N8" s="16">
        <v>1166000000</v>
      </c>
      <c r="O8" s="16">
        <v>654000000</v>
      </c>
      <c r="P8" t="s">
        <v>98</v>
      </c>
      <c r="Q8" t="s">
        <v>98</v>
      </c>
    </row>
    <row r="9" spans="1:17" x14ac:dyDescent="0.25">
      <c r="A9" s="9">
        <v>1553</v>
      </c>
      <c r="B9" s="9" t="s">
        <v>8</v>
      </c>
      <c r="C9" s="9">
        <v>0</v>
      </c>
      <c r="D9" s="9">
        <v>0</v>
      </c>
      <c r="E9" s="9">
        <v>0</v>
      </c>
      <c r="F9" s="9">
        <v>0</v>
      </c>
      <c r="G9" s="10">
        <v>0</v>
      </c>
      <c r="H9" s="10">
        <v>0</v>
      </c>
      <c r="I9" s="14">
        <v>1528000</v>
      </c>
      <c r="J9" s="14">
        <v>0</v>
      </c>
      <c r="K9" s="5">
        <f t="shared" si="0"/>
        <v>-1</v>
      </c>
      <c r="L9" s="1" t="s">
        <v>72</v>
      </c>
      <c r="M9" s="9"/>
      <c r="N9" s="16">
        <v>462200000</v>
      </c>
      <c r="O9" s="16">
        <v>7459600000</v>
      </c>
      <c r="P9" t="s">
        <v>98</v>
      </c>
      <c r="Q9" t="s">
        <v>98</v>
      </c>
    </row>
    <row r="10" spans="1:17" x14ac:dyDescent="0.25">
      <c r="A10" s="9">
        <v>317</v>
      </c>
      <c r="B10" s="9" t="s">
        <v>9</v>
      </c>
      <c r="C10" s="9">
        <v>0</v>
      </c>
      <c r="D10" s="9">
        <v>1</v>
      </c>
      <c r="E10" s="9">
        <v>0</v>
      </c>
      <c r="F10" s="9">
        <v>0</v>
      </c>
      <c r="G10" s="10">
        <v>0</v>
      </c>
      <c r="H10" s="10">
        <v>0</v>
      </c>
      <c r="I10" s="14">
        <v>1516000</v>
      </c>
      <c r="J10" s="14">
        <v>1384000</v>
      </c>
      <c r="K10" s="5">
        <f t="shared" si="0"/>
        <v>-8.7071240105540904E-2</v>
      </c>
      <c r="L10" s="3" t="s">
        <v>72</v>
      </c>
      <c r="M10" s="9"/>
      <c r="N10" s="19">
        <v>1386585000</v>
      </c>
      <c r="O10" s="19">
        <v>492572000</v>
      </c>
      <c r="P10" s="19">
        <v>1041117000</v>
      </c>
      <c r="Q10" s="19">
        <v>437477000</v>
      </c>
    </row>
    <row r="11" spans="1:17" x14ac:dyDescent="0.25">
      <c r="A11" s="9">
        <v>6495</v>
      </c>
      <c r="B11" s="9" t="s">
        <v>10</v>
      </c>
      <c r="C11" s="9">
        <v>1</v>
      </c>
      <c r="D11" s="9">
        <v>1</v>
      </c>
      <c r="E11" s="9" t="s">
        <v>85</v>
      </c>
      <c r="F11" s="9">
        <v>1</v>
      </c>
      <c r="G11" s="10">
        <v>0</v>
      </c>
      <c r="H11" s="10">
        <v>0</v>
      </c>
      <c r="I11" s="14">
        <v>1427000</v>
      </c>
      <c r="J11" s="14">
        <v>3224000</v>
      </c>
      <c r="K11" s="5">
        <f t="shared" si="0"/>
        <v>1.2592852137351087</v>
      </c>
      <c r="L11" s="3">
        <v>0.73299999999999998</v>
      </c>
      <c r="M11" s="9"/>
      <c r="N11" s="19">
        <v>519251000</v>
      </c>
      <c r="O11" s="19">
        <v>17259438000</v>
      </c>
      <c r="P11" s="19">
        <v>483755000</v>
      </c>
      <c r="Q11" s="19">
        <v>14318853000</v>
      </c>
    </row>
    <row r="12" spans="1:17" x14ac:dyDescent="0.25">
      <c r="A12" s="9">
        <v>1606</v>
      </c>
      <c r="B12" s="9" t="s">
        <v>11</v>
      </c>
      <c r="C12" s="9">
        <v>1</v>
      </c>
      <c r="D12" s="9">
        <v>1</v>
      </c>
      <c r="E12" s="9">
        <v>0</v>
      </c>
      <c r="F12" s="9">
        <v>1</v>
      </c>
      <c r="G12" s="10">
        <v>0</v>
      </c>
      <c r="H12" s="10">
        <v>0</v>
      </c>
      <c r="I12" s="14">
        <v>1408000</v>
      </c>
      <c r="J12" s="14">
        <v>1695000</v>
      </c>
      <c r="K12" s="5">
        <f t="shared" si="0"/>
        <v>0.20383522727272727</v>
      </c>
      <c r="L12" s="3">
        <v>0.20399999999999999</v>
      </c>
      <c r="M12" s="9"/>
      <c r="N12" s="19">
        <v>1867656000</v>
      </c>
      <c r="O12" s="19">
        <v>1204690000</v>
      </c>
      <c r="P12" s="19">
        <v>1600235000</v>
      </c>
      <c r="Q12" s="19">
        <v>898395000</v>
      </c>
    </row>
    <row r="13" spans="1:17" x14ac:dyDescent="0.25">
      <c r="A13" s="9">
        <v>1591</v>
      </c>
      <c r="B13" s="9" t="s">
        <v>12</v>
      </c>
      <c r="C13" s="9">
        <v>0</v>
      </c>
      <c r="D13" s="9">
        <v>0</v>
      </c>
      <c r="E13" s="9">
        <v>0</v>
      </c>
      <c r="F13" s="9">
        <v>0</v>
      </c>
      <c r="G13" s="10">
        <v>0</v>
      </c>
      <c r="H13" s="10">
        <v>0</v>
      </c>
      <c r="I13" s="14">
        <v>1260000</v>
      </c>
      <c r="J13" s="14">
        <v>0</v>
      </c>
      <c r="K13" s="5">
        <f t="shared" si="0"/>
        <v>-1</v>
      </c>
      <c r="L13" s="1" t="s">
        <v>72</v>
      </c>
      <c r="M13" s="9"/>
      <c r="N13" s="16">
        <v>2355032000</v>
      </c>
      <c r="O13" s="16">
        <v>1221173000</v>
      </c>
      <c r="P13" t="s">
        <v>98</v>
      </c>
      <c r="Q13" t="s">
        <v>98</v>
      </c>
    </row>
    <row r="14" spans="1:17" x14ac:dyDescent="0.25">
      <c r="A14" s="9">
        <v>1604</v>
      </c>
      <c r="B14" s="9" t="s">
        <v>13</v>
      </c>
      <c r="C14" s="9">
        <v>0</v>
      </c>
      <c r="D14" s="9">
        <v>0</v>
      </c>
      <c r="E14" s="9">
        <v>0</v>
      </c>
      <c r="F14" s="9">
        <v>0</v>
      </c>
      <c r="G14" s="10">
        <v>0</v>
      </c>
      <c r="H14" s="10">
        <v>0</v>
      </c>
      <c r="I14" s="14">
        <v>905000</v>
      </c>
      <c r="J14" s="14">
        <v>0</v>
      </c>
      <c r="K14" s="5">
        <f t="shared" si="0"/>
        <v>-1</v>
      </c>
      <c r="L14" s="1" t="s">
        <v>72</v>
      </c>
      <c r="M14" s="9"/>
      <c r="N14" s="16">
        <v>658638000</v>
      </c>
      <c r="O14" s="16">
        <v>531017000</v>
      </c>
      <c r="P14" t="s">
        <v>98</v>
      </c>
      <c r="Q14" t="s">
        <v>98</v>
      </c>
    </row>
    <row r="15" spans="1:17" x14ac:dyDescent="0.25">
      <c r="A15" s="9">
        <v>1611</v>
      </c>
      <c r="B15" s="9" t="s">
        <v>14</v>
      </c>
      <c r="C15" s="9">
        <v>1</v>
      </c>
      <c r="D15" s="9">
        <v>1</v>
      </c>
      <c r="E15" s="9">
        <v>0</v>
      </c>
      <c r="F15" s="9">
        <v>1</v>
      </c>
      <c r="G15" s="10">
        <v>0</v>
      </c>
      <c r="H15" s="10">
        <v>0</v>
      </c>
      <c r="I15" s="14">
        <v>789000</v>
      </c>
      <c r="J15" s="14">
        <v>2405000</v>
      </c>
      <c r="K15" s="5">
        <f t="shared" si="0"/>
        <v>2.0481622306717364</v>
      </c>
      <c r="L15" s="3">
        <v>2.048</v>
      </c>
      <c r="M15" s="9"/>
      <c r="N15" s="19">
        <v>2136800000</v>
      </c>
      <c r="O15" s="19">
        <v>1467301000</v>
      </c>
      <c r="P15" s="19">
        <v>2368529000</v>
      </c>
      <c r="Q15" s="19">
        <v>1689467000</v>
      </c>
    </row>
    <row r="16" spans="1:17" x14ac:dyDescent="0.25">
      <c r="A16" s="9">
        <v>204479</v>
      </c>
      <c r="B16" s="9" t="s">
        <v>15</v>
      </c>
      <c r="C16" s="9">
        <v>1</v>
      </c>
      <c r="D16" s="9">
        <v>1</v>
      </c>
      <c r="E16" s="9">
        <v>0</v>
      </c>
      <c r="F16" s="9">
        <v>1</v>
      </c>
      <c r="G16" s="10">
        <v>0</v>
      </c>
      <c r="H16" s="10">
        <v>0</v>
      </c>
      <c r="I16" s="14">
        <v>859000</v>
      </c>
      <c r="J16" s="14">
        <v>1060000</v>
      </c>
      <c r="K16" s="5">
        <f t="shared" si="0"/>
        <v>0.2339930151338766</v>
      </c>
      <c r="L16" s="3">
        <v>0.53200000000000003</v>
      </c>
      <c r="M16" s="9"/>
      <c r="N16" s="19">
        <v>2221281000</v>
      </c>
      <c r="O16" s="19">
        <v>698570000</v>
      </c>
      <c r="P16" s="19">
        <v>2463061000</v>
      </c>
      <c r="Q16" s="19">
        <v>865484000</v>
      </c>
    </row>
    <row r="17" spans="1:17" x14ac:dyDescent="0.25">
      <c r="A17" s="9">
        <v>1590</v>
      </c>
      <c r="B17" s="9" t="s">
        <v>16</v>
      </c>
      <c r="C17" s="9">
        <v>0</v>
      </c>
      <c r="D17" s="9">
        <v>1</v>
      </c>
      <c r="E17" s="9">
        <v>0</v>
      </c>
      <c r="F17" s="9">
        <v>1</v>
      </c>
      <c r="G17" s="10">
        <v>0</v>
      </c>
      <c r="H17" s="10">
        <v>0</v>
      </c>
      <c r="I17" s="14">
        <v>646000</v>
      </c>
      <c r="J17" s="14">
        <v>578000</v>
      </c>
      <c r="K17" s="5">
        <f t="shared" si="0"/>
        <v>-0.10526315789473684</v>
      </c>
      <c r="L17" s="3" t="s">
        <v>72</v>
      </c>
      <c r="M17" s="9"/>
      <c r="N17" s="19">
        <v>950292000</v>
      </c>
      <c r="O17" s="19">
        <v>1601347000</v>
      </c>
      <c r="P17" s="19">
        <v>700759000</v>
      </c>
      <c r="Q17" s="19">
        <v>1309167000</v>
      </c>
    </row>
    <row r="18" spans="1:17" x14ac:dyDescent="0.25">
      <c r="A18" s="9">
        <v>21466</v>
      </c>
      <c r="B18" s="9" t="s">
        <v>17</v>
      </c>
      <c r="C18" s="9">
        <v>0</v>
      </c>
      <c r="D18" s="9">
        <v>0</v>
      </c>
      <c r="E18" s="9">
        <v>0</v>
      </c>
      <c r="F18" s="9">
        <v>0</v>
      </c>
      <c r="G18" s="10">
        <v>0</v>
      </c>
      <c r="H18" s="10">
        <v>0</v>
      </c>
      <c r="I18" s="14">
        <v>558000</v>
      </c>
      <c r="J18" s="14">
        <v>0</v>
      </c>
      <c r="K18" s="5">
        <f t="shared" si="0"/>
        <v>-1</v>
      </c>
      <c r="L18" s="1" t="s">
        <v>72</v>
      </c>
      <c r="M18" s="9"/>
      <c r="N18" s="16">
        <v>870645000</v>
      </c>
      <c r="O18" s="16">
        <v>411832000</v>
      </c>
      <c r="P18" t="s">
        <v>98</v>
      </c>
      <c r="Q18" t="s">
        <v>98</v>
      </c>
    </row>
    <row r="19" spans="1:17" x14ac:dyDescent="0.25">
      <c r="A19" s="9">
        <v>1595</v>
      </c>
      <c r="B19" s="9" t="s">
        <v>18</v>
      </c>
      <c r="C19" s="9">
        <v>0</v>
      </c>
      <c r="D19" s="9">
        <v>1</v>
      </c>
      <c r="E19" s="9">
        <v>0</v>
      </c>
      <c r="F19" s="9">
        <v>1</v>
      </c>
      <c r="G19" s="10">
        <v>0</v>
      </c>
      <c r="H19" s="10">
        <v>0</v>
      </c>
      <c r="I19" s="14">
        <v>535386</v>
      </c>
      <c r="J19" s="14">
        <v>1925273</v>
      </c>
      <c r="K19" s="5">
        <f t="shared" si="0"/>
        <v>2.5960465906841046</v>
      </c>
      <c r="L19" s="3" t="s">
        <v>72</v>
      </c>
      <c r="M19" s="9"/>
      <c r="N19" s="19">
        <v>984290073</v>
      </c>
      <c r="O19" s="19">
        <v>700427644</v>
      </c>
      <c r="P19" s="19">
        <v>1060882817</v>
      </c>
      <c r="Q19" s="19">
        <v>1313823767</v>
      </c>
    </row>
    <row r="20" spans="1:17" x14ac:dyDescent="0.25">
      <c r="A20" s="9">
        <v>1572</v>
      </c>
      <c r="B20" s="9" t="s">
        <v>19</v>
      </c>
      <c r="C20" s="9">
        <v>1</v>
      </c>
      <c r="D20" s="9">
        <v>1</v>
      </c>
      <c r="E20" s="9">
        <v>0</v>
      </c>
      <c r="F20" s="9">
        <v>1</v>
      </c>
      <c r="G20" s="10">
        <v>0</v>
      </c>
      <c r="H20" s="10">
        <v>0</v>
      </c>
      <c r="I20" s="14">
        <v>507000</v>
      </c>
      <c r="J20" s="14">
        <v>1217000</v>
      </c>
      <c r="K20" s="5">
        <f t="shared" si="0"/>
        <v>1.4003944773175543</v>
      </c>
      <c r="L20" s="3">
        <v>1.4239999999999999</v>
      </c>
      <c r="M20" s="9"/>
      <c r="N20" s="19">
        <v>882404000</v>
      </c>
      <c r="O20" s="19">
        <v>631794000</v>
      </c>
      <c r="P20" s="19">
        <v>1111028000</v>
      </c>
      <c r="Q20" s="19">
        <v>859154000</v>
      </c>
    </row>
    <row r="21" spans="1:17" x14ac:dyDescent="0.25">
      <c r="A21" s="9">
        <v>1613</v>
      </c>
      <c r="B21" s="9" t="s">
        <v>20</v>
      </c>
      <c r="C21" s="9">
        <v>1</v>
      </c>
      <c r="D21" s="9">
        <v>1</v>
      </c>
      <c r="E21" s="9">
        <v>0</v>
      </c>
      <c r="F21" s="9">
        <v>0</v>
      </c>
      <c r="G21" s="10">
        <v>0</v>
      </c>
      <c r="H21" s="10">
        <v>0</v>
      </c>
      <c r="I21" s="14">
        <v>448000</v>
      </c>
      <c r="J21" s="14">
        <v>790000</v>
      </c>
      <c r="K21" s="5">
        <f t="shared" si="0"/>
        <v>0.7633928571428571</v>
      </c>
      <c r="L21" s="3">
        <v>0.76300000000000001</v>
      </c>
      <c r="M21" s="9"/>
      <c r="N21" s="19">
        <v>898299000</v>
      </c>
      <c r="O21" s="19">
        <v>567607000</v>
      </c>
      <c r="P21" s="19">
        <v>989335000</v>
      </c>
      <c r="Q21" s="19">
        <v>573419000</v>
      </c>
    </row>
    <row r="22" spans="1:17" x14ac:dyDescent="0.25">
      <c r="A22" s="9">
        <v>21479</v>
      </c>
      <c r="B22" s="9" t="s">
        <v>21</v>
      </c>
      <c r="C22" s="9">
        <v>0</v>
      </c>
      <c r="D22" s="9">
        <v>0</v>
      </c>
      <c r="E22" s="9">
        <v>0</v>
      </c>
      <c r="F22" s="9">
        <v>4</v>
      </c>
      <c r="G22" s="10" t="s">
        <v>93</v>
      </c>
      <c r="H22" s="10">
        <v>0</v>
      </c>
      <c r="I22" s="14">
        <v>445000</v>
      </c>
      <c r="J22" s="14">
        <v>0</v>
      </c>
      <c r="K22" s="5">
        <f t="shared" si="0"/>
        <v>-1</v>
      </c>
      <c r="L22" s="1" t="s">
        <v>72</v>
      </c>
      <c r="M22" s="9"/>
      <c r="N22" s="16">
        <v>265140000</v>
      </c>
      <c r="O22" s="16">
        <v>133576000</v>
      </c>
      <c r="P22" t="s">
        <v>98</v>
      </c>
      <c r="Q22" t="s">
        <v>98</v>
      </c>
    </row>
    <row r="23" spans="1:17" x14ac:dyDescent="0.25">
      <c r="A23" s="9">
        <v>1579</v>
      </c>
      <c r="B23" s="9" t="s">
        <v>22</v>
      </c>
      <c r="C23" s="9">
        <v>0</v>
      </c>
      <c r="D23" s="9">
        <v>1</v>
      </c>
      <c r="E23" s="9">
        <v>0</v>
      </c>
      <c r="F23" s="9">
        <v>1</v>
      </c>
      <c r="G23" s="10">
        <v>0</v>
      </c>
      <c r="H23" s="10">
        <v>0</v>
      </c>
      <c r="I23" s="14">
        <v>435000</v>
      </c>
      <c r="J23" s="14">
        <v>413000</v>
      </c>
      <c r="K23" s="5">
        <f t="shared" si="0"/>
        <v>-5.057471264367816E-2</v>
      </c>
      <c r="L23" s="3" t="s">
        <v>72</v>
      </c>
      <c r="M23" s="9"/>
      <c r="N23" s="19">
        <v>165733000</v>
      </c>
      <c r="O23" s="19">
        <v>3311664000</v>
      </c>
      <c r="P23" s="19">
        <v>131706000</v>
      </c>
      <c r="Q23" s="19">
        <v>5068158000</v>
      </c>
    </row>
    <row r="24" spans="1:17" x14ac:dyDescent="0.25">
      <c r="A24" s="9">
        <v>1608</v>
      </c>
      <c r="B24" s="9" t="s">
        <v>23</v>
      </c>
      <c r="C24" s="9">
        <v>1</v>
      </c>
      <c r="D24" s="9">
        <v>1</v>
      </c>
      <c r="E24" s="9">
        <v>0</v>
      </c>
      <c r="F24" s="9">
        <v>1</v>
      </c>
      <c r="G24" s="10">
        <v>0</v>
      </c>
      <c r="H24" s="10">
        <v>0</v>
      </c>
      <c r="I24" s="14">
        <v>408900</v>
      </c>
      <c r="J24" s="14">
        <v>444000</v>
      </c>
      <c r="K24" s="5">
        <f t="shared" si="0"/>
        <v>8.5840058694057225E-2</v>
      </c>
      <c r="L24" s="3">
        <v>8.5999999999999993E-2</v>
      </c>
      <c r="M24" s="9"/>
      <c r="N24" s="19">
        <v>428900000</v>
      </c>
      <c r="O24" s="19">
        <v>333500000</v>
      </c>
      <c r="P24" s="19">
        <v>412400000</v>
      </c>
      <c r="Q24" s="19">
        <v>358000000</v>
      </c>
    </row>
    <row r="25" spans="1:17" x14ac:dyDescent="0.25">
      <c r="A25" s="9">
        <v>1616</v>
      </c>
      <c r="B25" s="9" t="s">
        <v>24</v>
      </c>
      <c r="C25" s="9">
        <v>0</v>
      </c>
      <c r="D25" s="9">
        <v>0</v>
      </c>
      <c r="E25" s="9">
        <v>0</v>
      </c>
      <c r="F25" s="9">
        <v>0</v>
      </c>
      <c r="G25" s="10">
        <v>0</v>
      </c>
      <c r="H25" s="10">
        <v>0</v>
      </c>
      <c r="I25" s="14">
        <v>400000</v>
      </c>
      <c r="J25" s="14">
        <v>0</v>
      </c>
      <c r="K25" s="5">
        <f t="shared" si="0"/>
        <v>-1</v>
      </c>
      <c r="L25" s="1" t="s">
        <v>72</v>
      </c>
      <c r="M25" s="9"/>
      <c r="N25" s="16">
        <v>433500000</v>
      </c>
      <c r="O25" s="16">
        <v>295700000</v>
      </c>
      <c r="P25" t="s">
        <v>98</v>
      </c>
      <c r="Q25" t="s">
        <v>98</v>
      </c>
    </row>
    <row r="26" spans="1:17" x14ac:dyDescent="0.25">
      <c r="A26" s="9">
        <v>1582</v>
      </c>
      <c r="B26" s="9" t="s">
        <v>25</v>
      </c>
      <c r="C26" s="9">
        <v>0</v>
      </c>
      <c r="D26" s="9">
        <v>0</v>
      </c>
      <c r="E26" s="9">
        <v>0</v>
      </c>
      <c r="F26" s="9">
        <v>0</v>
      </c>
      <c r="G26" s="10">
        <v>0</v>
      </c>
      <c r="H26" s="10">
        <v>0</v>
      </c>
      <c r="I26" s="14">
        <v>400000</v>
      </c>
      <c r="J26" s="14">
        <v>0</v>
      </c>
      <c r="K26" s="5">
        <f t="shared" si="0"/>
        <v>-1</v>
      </c>
      <c r="L26" s="1" t="s">
        <v>72</v>
      </c>
      <c r="M26" s="9"/>
      <c r="N26" s="16">
        <v>188124000</v>
      </c>
      <c r="O26" s="16">
        <v>217039000</v>
      </c>
      <c r="P26" t="s">
        <v>98</v>
      </c>
      <c r="Q26" t="s">
        <v>98</v>
      </c>
    </row>
    <row r="27" spans="1:17" x14ac:dyDescent="0.25">
      <c r="A27" s="9">
        <v>1612</v>
      </c>
      <c r="B27" s="9" t="s">
        <v>26</v>
      </c>
      <c r="C27" s="9">
        <v>0</v>
      </c>
      <c r="D27" s="9">
        <v>1</v>
      </c>
      <c r="E27" s="9">
        <v>0</v>
      </c>
      <c r="F27" s="9">
        <v>1</v>
      </c>
      <c r="G27" s="10">
        <v>0</v>
      </c>
      <c r="H27" s="10">
        <v>0</v>
      </c>
      <c r="I27" s="14">
        <v>373000</v>
      </c>
      <c r="J27" s="14">
        <v>400000</v>
      </c>
      <c r="K27" s="5">
        <f t="shared" si="0"/>
        <v>7.2386058981233251E-2</v>
      </c>
      <c r="L27" s="3" t="s">
        <v>72</v>
      </c>
      <c r="M27" s="9"/>
      <c r="N27" s="19">
        <v>366918000</v>
      </c>
      <c r="O27" s="19">
        <v>237622000</v>
      </c>
      <c r="P27" s="19">
        <v>372259000</v>
      </c>
      <c r="Q27" s="19">
        <v>277822000</v>
      </c>
    </row>
    <row r="28" spans="1:17" x14ac:dyDescent="0.25">
      <c r="A28" s="9">
        <v>97933</v>
      </c>
      <c r="B28" s="9" t="s">
        <v>27</v>
      </c>
      <c r="C28" s="9">
        <v>0</v>
      </c>
      <c r="D28" s="9">
        <v>1</v>
      </c>
      <c r="E28" s="9">
        <v>0</v>
      </c>
      <c r="F28" s="9">
        <v>0</v>
      </c>
      <c r="G28" s="10">
        <v>0</v>
      </c>
      <c r="H28" s="10">
        <v>0</v>
      </c>
      <c r="I28" s="14">
        <v>359923</v>
      </c>
      <c r="J28" s="14">
        <v>446285</v>
      </c>
      <c r="K28" s="5">
        <f t="shared" si="0"/>
        <v>0.23994576617776581</v>
      </c>
      <c r="L28" s="3" t="s">
        <v>72</v>
      </c>
      <c r="M28" s="9"/>
      <c r="N28" s="19">
        <v>236199600</v>
      </c>
      <c r="O28" s="19">
        <v>1772621760</v>
      </c>
      <c r="P28" s="19">
        <v>269645397</v>
      </c>
      <c r="Q28" s="19">
        <v>2329696957</v>
      </c>
    </row>
    <row r="29" spans="1:17" x14ac:dyDescent="0.25">
      <c r="A29" s="9">
        <v>320</v>
      </c>
      <c r="B29" s="9" t="s">
        <v>28</v>
      </c>
      <c r="C29" s="9">
        <v>1</v>
      </c>
      <c r="D29" s="9">
        <v>1</v>
      </c>
      <c r="E29" s="9">
        <v>0</v>
      </c>
      <c r="F29" s="9">
        <v>1</v>
      </c>
      <c r="G29" s="10">
        <v>0</v>
      </c>
      <c r="H29" s="10">
        <v>0</v>
      </c>
      <c r="I29" s="14">
        <v>315000</v>
      </c>
      <c r="J29" s="14">
        <v>491000</v>
      </c>
      <c r="K29" s="5">
        <f t="shared" si="0"/>
        <v>0.55873015873015874</v>
      </c>
      <c r="L29" s="3">
        <v>0.55900000000000005</v>
      </c>
      <c r="M29" s="9"/>
      <c r="N29" s="19">
        <v>618871184</v>
      </c>
      <c r="O29" s="19">
        <v>337162312</v>
      </c>
      <c r="P29" s="19">
        <v>701441000</v>
      </c>
      <c r="Q29" s="19">
        <v>358605000</v>
      </c>
    </row>
    <row r="30" spans="1:17" x14ac:dyDescent="0.25">
      <c r="A30" s="9">
        <v>299</v>
      </c>
      <c r="B30" s="9" t="s">
        <v>29</v>
      </c>
      <c r="C30" s="9">
        <v>0</v>
      </c>
      <c r="D30" s="9">
        <v>1</v>
      </c>
      <c r="E30" s="9">
        <v>0</v>
      </c>
      <c r="F30" s="9">
        <v>1</v>
      </c>
      <c r="G30" s="10">
        <v>0</v>
      </c>
      <c r="H30" s="10">
        <v>0</v>
      </c>
      <c r="I30" s="14">
        <v>307000</v>
      </c>
      <c r="J30" s="14">
        <v>574000</v>
      </c>
      <c r="K30" s="5">
        <f t="shared" si="0"/>
        <v>0.86970684039087953</v>
      </c>
      <c r="L30" s="3" t="s">
        <v>72</v>
      </c>
      <c r="M30" s="9"/>
      <c r="N30" s="19">
        <v>124717000</v>
      </c>
      <c r="O30" s="19">
        <v>4422717000</v>
      </c>
      <c r="P30" s="19">
        <v>100096000</v>
      </c>
      <c r="Q30" s="19">
        <v>3764696000</v>
      </c>
    </row>
    <row r="31" spans="1:17" x14ac:dyDescent="0.25">
      <c r="A31" s="9">
        <v>1594</v>
      </c>
      <c r="B31" s="9" t="s">
        <v>30</v>
      </c>
      <c r="C31" s="9">
        <v>1</v>
      </c>
      <c r="D31" s="9">
        <v>1</v>
      </c>
      <c r="E31" s="9">
        <v>0</v>
      </c>
      <c r="F31" s="9">
        <v>1</v>
      </c>
      <c r="G31" s="10">
        <v>0</v>
      </c>
      <c r="H31" s="10">
        <v>0</v>
      </c>
      <c r="I31" s="14">
        <v>305000</v>
      </c>
      <c r="J31" s="14">
        <v>542000</v>
      </c>
      <c r="K31" s="5">
        <f t="shared" si="0"/>
        <v>0.77704918032786885</v>
      </c>
      <c r="L31" s="3">
        <v>0.77700000000000002</v>
      </c>
      <c r="M31" s="9"/>
      <c r="N31" s="19">
        <v>147919000</v>
      </c>
      <c r="O31" s="19">
        <v>3528611000</v>
      </c>
      <c r="P31" s="19">
        <v>240863000</v>
      </c>
      <c r="Q31" s="19">
        <v>3043192000</v>
      </c>
    </row>
    <row r="32" spans="1:17" x14ac:dyDescent="0.25">
      <c r="A32" s="9">
        <v>1602</v>
      </c>
      <c r="B32" s="9" t="s">
        <v>31</v>
      </c>
      <c r="C32" s="9">
        <v>0</v>
      </c>
      <c r="D32" s="9">
        <v>0</v>
      </c>
      <c r="E32" s="9">
        <v>0</v>
      </c>
      <c r="F32" s="9">
        <v>2</v>
      </c>
      <c r="G32" s="10">
        <v>0</v>
      </c>
      <c r="H32" s="10">
        <v>0</v>
      </c>
      <c r="I32" s="14">
        <v>250000</v>
      </c>
      <c r="J32" s="14">
        <v>0</v>
      </c>
      <c r="K32" s="5">
        <f t="shared" si="0"/>
        <v>-1</v>
      </c>
      <c r="L32" s="1" t="s">
        <v>72</v>
      </c>
      <c r="M32" s="9"/>
      <c r="N32" s="16">
        <v>27610000</v>
      </c>
      <c r="O32" s="16">
        <v>46786000</v>
      </c>
      <c r="P32" t="s">
        <v>98</v>
      </c>
      <c r="Q32" t="s">
        <v>98</v>
      </c>
    </row>
    <row r="33" spans="1:17" x14ac:dyDescent="0.25">
      <c r="A33" s="9">
        <v>97934</v>
      </c>
      <c r="B33" s="9" t="s">
        <v>32</v>
      </c>
      <c r="C33" s="9">
        <v>0</v>
      </c>
      <c r="D33" s="9">
        <v>1</v>
      </c>
      <c r="E33" s="9">
        <v>0</v>
      </c>
      <c r="F33" s="9">
        <v>0</v>
      </c>
      <c r="G33" s="10">
        <v>0</v>
      </c>
      <c r="H33" s="10">
        <v>0</v>
      </c>
      <c r="I33" s="14">
        <v>231500</v>
      </c>
      <c r="J33" s="14">
        <v>147668</v>
      </c>
      <c r="K33" s="5">
        <f t="shared" si="0"/>
        <v>-0.36212526997840172</v>
      </c>
      <c r="L33" s="3" t="s">
        <v>72</v>
      </c>
      <c r="M33" s="9"/>
      <c r="N33" s="19">
        <v>45427543</v>
      </c>
      <c r="O33" s="19">
        <v>275792519</v>
      </c>
      <c r="P33" s="19">
        <v>8601621</v>
      </c>
      <c r="Q33" s="19">
        <v>346240569</v>
      </c>
    </row>
    <row r="34" spans="1:17" x14ac:dyDescent="0.25">
      <c r="A34" s="9">
        <v>1592</v>
      </c>
      <c r="B34" s="9" t="s">
        <v>33</v>
      </c>
      <c r="C34" s="9">
        <v>1</v>
      </c>
      <c r="D34" s="9">
        <v>1</v>
      </c>
      <c r="E34" s="9">
        <v>0</v>
      </c>
      <c r="F34" s="9">
        <v>1</v>
      </c>
      <c r="G34" s="10">
        <v>0</v>
      </c>
      <c r="H34" s="10">
        <v>0</v>
      </c>
      <c r="I34" s="14">
        <v>223000</v>
      </c>
      <c r="J34" s="14">
        <v>330000</v>
      </c>
      <c r="K34" s="5">
        <f t="shared" si="0"/>
        <v>0.47982062780269058</v>
      </c>
      <c r="L34" s="3">
        <v>0.48</v>
      </c>
      <c r="M34" s="9"/>
      <c r="N34" s="19">
        <v>96397000</v>
      </c>
      <c r="O34" s="19">
        <v>1566593000</v>
      </c>
      <c r="P34" s="19">
        <v>69560000</v>
      </c>
      <c r="Q34" s="19">
        <v>1587104000</v>
      </c>
    </row>
    <row r="35" spans="1:17" x14ac:dyDescent="0.25">
      <c r="A35" s="9">
        <v>1587</v>
      </c>
      <c r="B35" s="9" t="s">
        <v>34</v>
      </c>
      <c r="C35" s="9">
        <v>1</v>
      </c>
      <c r="D35" s="9">
        <v>1</v>
      </c>
      <c r="E35" s="9">
        <v>0</v>
      </c>
      <c r="F35" s="9">
        <v>1</v>
      </c>
      <c r="G35" s="10">
        <v>0</v>
      </c>
      <c r="H35" s="10">
        <v>0</v>
      </c>
      <c r="I35" s="14">
        <v>220000</v>
      </c>
      <c r="J35" s="14">
        <v>730000</v>
      </c>
      <c r="K35" s="5">
        <f t="shared" si="0"/>
        <v>2.3181818181818183</v>
      </c>
      <c r="L35" s="3">
        <v>2.3180000000000001</v>
      </c>
      <c r="M35" s="9"/>
      <c r="N35" s="19">
        <v>2572000000</v>
      </c>
      <c r="O35" s="19">
        <v>1012000000</v>
      </c>
      <c r="P35" s="19">
        <v>2395000000</v>
      </c>
      <c r="Q35" s="19">
        <v>1455000000</v>
      </c>
    </row>
    <row r="36" spans="1:17" x14ac:dyDescent="0.25">
      <c r="A36" s="9">
        <v>1598</v>
      </c>
      <c r="B36" s="9" t="s">
        <v>35</v>
      </c>
      <c r="C36" s="9">
        <v>1</v>
      </c>
      <c r="D36" s="9">
        <v>1</v>
      </c>
      <c r="E36" s="9">
        <v>0</v>
      </c>
      <c r="F36" s="9">
        <v>1</v>
      </c>
      <c r="G36" s="10">
        <v>0</v>
      </c>
      <c r="H36" s="10">
        <v>1</v>
      </c>
      <c r="I36" s="14">
        <v>207000</v>
      </c>
      <c r="J36" s="14">
        <v>454000</v>
      </c>
      <c r="K36" s="5">
        <f t="shared" si="0"/>
        <v>1.1932367149758454</v>
      </c>
      <c r="L36" s="3">
        <v>1.1930000000000001</v>
      </c>
      <c r="M36" s="9"/>
      <c r="N36" s="19">
        <v>363953000</v>
      </c>
      <c r="O36" s="19">
        <v>117123000</v>
      </c>
      <c r="P36" s="19">
        <v>185805000</v>
      </c>
      <c r="Q36" s="19">
        <v>99404000</v>
      </c>
    </row>
    <row r="37" spans="1:17" x14ac:dyDescent="0.25">
      <c r="A37" s="9">
        <v>21449</v>
      </c>
      <c r="B37" s="9" t="s">
        <v>36</v>
      </c>
      <c r="C37" s="9">
        <v>0</v>
      </c>
      <c r="D37" s="9">
        <v>1</v>
      </c>
      <c r="E37" s="9" t="s">
        <v>91</v>
      </c>
      <c r="F37" s="9">
        <v>2</v>
      </c>
      <c r="G37" s="10" t="s">
        <v>94</v>
      </c>
      <c r="H37" s="10">
        <v>0</v>
      </c>
      <c r="I37" s="14">
        <v>193000</v>
      </c>
      <c r="J37" s="14">
        <v>274000</v>
      </c>
      <c r="K37" s="5">
        <f t="shared" si="0"/>
        <v>0.41968911917098445</v>
      </c>
      <c r="L37" s="3" t="s">
        <v>72</v>
      </c>
      <c r="M37" s="9"/>
      <c r="N37" s="19">
        <v>21792000</v>
      </c>
      <c r="O37" s="19">
        <v>24878000</v>
      </c>
      <c r="P37" s="19">
        <v>36251000</v>
      </c>
      <c r="Q37" s="19">
        <v>39946000</v>
      </c>
    </row>
    <row r="38" spans="1:17" x14ac:dyDescent="0.25">
      <c r="A38" s="9">
        <v>304</v>
      </c>
      <c r="B38" s="9" t="s">
        <v>37</v>
      </c>
      <c r="C38" s="9">
        <v>1</v>
      </c>
      <c r="D38" s="9">
        <v>1</v>
      </c>
      <c r="E38" s="9">
        <v>0</v>
      </c>
      <c r="F38" s="9">
        <v>1</v>
      </c>
      <c r="G38" s="10">
        <v>0</v>
      </c>
      <c r="H38" s="10">
        <v>0</v>
      </c>
      <c r="I38" s="14">
        <v>182000</v>
      </c>
      <c r="J38" s="14">
        <v>249000</v>
      </c>
      <c r="K38" s="5">
        <f t="shared" si="0"/>
        <v>0.36813186813186816</v>
      </c>
      <c r="L38" s="3">
        <v>0.48299999999999998</v>
      </c>
      <c r="M38" s="9"/>
      <c r="N38" s="19">
        <v>65950000</v>
      </c>
      <c r="O38" s="19">
        <v>40285000</v>
      </c>
      <c r="P38" s="19">
        <v>90902000</v>
      </c>
      <c r="Q38" s="19">
        <v>57750000</v>
      </c>
    </row>
    <row r="39" spans="1:17" x14ac:dyDescent="0.25">
      <c r="A39" s="9">
        <v>1600</v>
      </c>
      <c r="B39" s="9" t="s">
        <v>38</v>
      </c>
      <c r="C39" s="9">
        <v>0</v>
      </c>
      <c r="D39" s="9">
        <v>1</v>
      </c>
      <c r="E39" s="9">
        <v>0</v>
      </c>
      <c r="F39" s="9">
        <v>1</v>
      </c>
      <c r="G39" s="10">
        <v>0</v>
      </c>
      <c r="H39" s="10">
        <v>1</v>
      </c>
      <c r="I39" s="14">
        <v>175000</v>
      </c>
      <c r="J39" s="14">
        <v>73000</v>
      </c>
      <c r="K39" s="5">
        <f t="shared" si="0"/>
        <v>-0.58285714285714285</v>
      </c>
      <c r="L39" s="3" t="s">
        <v>72</v>
      </c>
      <c r="M39" s="9"/>
      <c r="N39" s="19">
        <v>168707000</v>
      </c>
      <c r="O39" s="19">
        <v>99131000</v>
      </c>
      <c r="P39" s="19">
        <v>167000</v>
      </c>
      <c r="Q39" s="19">
        <v>1896000</v>
      </c>
    </row>
    <row r="40" spans="1:17" x14ac:dyDescent="0.25">
      <c r="A40" s="9">
        <v>1609</v>
      </c>
      <c r="B40" s="9" t="s">
        <v>39</v>
      </c>
      <c r="C40" s="9">
        <v>1</v>
      </c>
      <c r="D40" s="9">
        <v>1</v>
      </c>
      <c r="E40" s="9">
        <v>0</v>
      </c>
      <c r="F40" s="9">
        <v>1</v>
      </c>
      <c r="G40" s="10">
        <v>0</v>
      </c>
      <c r="H40" s="10">
        <v>0</v>
      </c>
      <c r="I40" s="14">
        <v>152000</v>
      </c>
      <c r="J40" s="14">
        <v>225000</v>
      </c>
      <c r="K40" s="5">
        <f t="shared" si="0"/>
        <v>0.48026315789473684</v>
      </c>
      <c r="L40" s="3">
        <v>0.48</v>
      </c>
      <c r="M40" s="9"/>
      <c r="N40" s="19">
        <v>177193000</v>
      </c>
      <c r="O40" s="19">
        <v>112129000</v>
      </c>
      <c r="P40" s="19">
        <v>191549000</v>
      </c>
      <c r="Q40" s="19">
        <v>120546000</v>
      </c>
    </row>
    <row r="41" spans="1:17" x14ac:dyDescent="0.25">
      <c r="A41" s="9">
        <v>1615</v>
      </c>
      <c r="B41" s="9" t="s">
        <v>40</v>
      </c>
      <c r="C41" s="9">
        <v>0</v>
      </c>
      <c r="D41" s="9">
        <v>0</v>
      </c>
      <c r="E41" s="9">
        <v>0</v>
      </c>
      <c r="F41" s="9">
        <v>1</v>
      </c>
      <c r="G41" s="10" t="s">
        <v>93</v>
      </c>
      <c r="H41" s="10">
        <v>0</v>
      </c>
      <c r="I41" s="14">
        <v>151000</v>
      </c>
      <c r="J41" s="14">
        <v>0</v>
      </c>
      <c r="K41" s="5">
        <f t="shared" si="0"/>
        <v>-1</v>
      </c>
      <c r="L41" s="1" t="s">
        <v>72</v>
      </c>
      <c r="M41" s="9"/>
      <c r="N41" s="16">
        <v>97870000</v>
      </c>
      <c r="O41" s="16">
        <v>83950000</v>
      </c>
      <c r="P41" t="s">
        <v>98</v>
      </c>
      <c r="Q41" t="s">
        <v>98</v>
      </c>
    </row>
    <row r="42" spans="1:17" x14ac:dyDescent="0.25">
      <c r="A42" s="9">
        <v>1610</v>
      </c>
      <c r="B42" s="9" t="s">
        <v>41</v>
      </c>
      <c r="C42" s="9">
        <v>1</v>
      </c>
      <c r="D42" s="9">
        <v>1</v>
      </c>
      <c r="E42" s="9" t="s">
        <v>87</v>
      </c>
      <c r="F42" s="9">
        <v>1</v>
      </c>
      <c r="G42" s="10">
        <v>0</v>
      </c>
      <c r="H42" s="10">
        <v>0</v>
      </c>
      <c r="I42" s="14">
        <v>150000</v>
      </c>
      <c r="J42" s="14">
        <v>310000</v>
      </c>
      <c r="K42" s="5">
        <f t="shared" si="0"/>
        <v>1.0666666666666667</v>
      </c>
      <c r="L42" s="3">
        <v>1.0669999999999999</v>
      </c>
      <c r="M42" s="9"/>
      <c r="N42" s="19">
        <v>308628000</v>
      </c>
      <c r="O42" s="19">
        <v>175193000</v>
      </c>
      <c r="P42" s="19">
        <v>533454000</v>
      </c>
      <c r="Q42" s="19">
        <v>277652000</v>
      </c>
    </row>
    <row r="43" spans="1:17" x14ac:dyDescent="0.25">
      <c r="A43" s="9">
        <v>1607</v>
      </c>
      <c r="B43" s="9" t="s">
        <v>42</v>
      </c>
      <c r="C43" s="9">
        <v>1</v>
      </c>
      <c r="D43" s="9">
        <v>1</v>
      </c>
      <c r="E43" s="9">
        <v>0</v>
      </c>
      <c r="F43" s="9">
        <v>1</v>
      </c>
      <c r="G43" s="10">
        <v>0</v>
      </c>
      <c r="H43" s="10">
        <v>0</v>
      </c>
      <c r="I43" s="14">
        <v>140000</v>
      </c>
      <c r="J43" s="14">
        <v>311000</v>
      </c>
      <c r="K43" s="5">
        <f t="shared" si="0"/>
        <v>1.2214285714285715</v>
      </c>
      <c r="L43" s="3">
        <v>1.2210000000000001</v>
      </c>
      <c r="M43" s="9"/>
      <c r="N43" s="19">
        <v>63043000</v>
      </c>
      <c r="O43" s="19">
        <v>49432000</v>
      </c>
      <c r="P43" s="19">
        <v>155469000</v>
      </c>
      <c r="Q43" s="19">
        <v>124410000</v>
      </c>
    </row>
    <row r="44" spans="1:17" x14ac:dyDescent="0.25">
      <c r="A44" s="9">
        <v>102208</v>
      </c>
      <c r="B44" s="9" t="s">
        <v>43</v>
      </c>
      <c r="C44" s="9">
        <v>0</v>
      </c>
      <c r="D44" s="9">
        <v>1</v>
      </c>
      <c r="E44" s="9">
        <v>0</v>
      </c>
      <c r="F44" s="9">
        <v>0</v>
      </c>
      <c r="G44" s="10">
        <v>0</v>
      </c>
      <c r="H44" s="10">
        <v>0</v>
      </c>
      <c r="I44" s="14">
        <v>135000</v>
      </c>
      <c r="J44" s="14">
        <v>55000</v>
      </c>
      <c r="K44" s="5">
        <f t="shared" si="0"/>
        <v>-0.59259259259259256</v>
      </c>
      <c r="L44" s="3" t="s">
        <v>72</v>
      </c>
      <c r="M44" s="9"/>
      <c r="N44" s="19">
        <v>0</v>
      </c>
      <c r="O44" s="19">
        <v>21480000</v>
      </c>
      <c r="P44" s="19">
        <v>0</v>
      </c>
      <c r="Q44" s="19">
        <v>45861000</v>
      </c>
    </row>
    <row r="45" spans="1:17" x14ac:dyDescent="0.25">
      <c r="A45" s="9">
        <v>21446</v>
      </c>
      <c r="B45" s="9" t="s">
        <v>44</v>
      </c>
      <c r="C45" s="9">
        <v>1</v>
      </c>
      <c r="D45" s="9">
        <v>1</v>
      </c>
      <c r="E45" s="9">
        <v>0</v>
      </c>
      <c r="F45" s="9">
        <v>1</v>
      </c>
      <c r="G45" s="10">
        <v>0</v>
      </c>
      <c r="H45" s="10">
        <v>0</v>
      </c>
      <c r="I45" s="14">
        <v>126000</v>
      </c>
      <c r="J45" s="14">
        <v>175000</v>
      </c>
      <c r="K45" s="5">
        <f t="shared" si="0"/>
        <v>0.3888888888888889</v>
      </c>
      <c r="L45" s="3">
        <v>0.45800000000000002</v>
      </c>
      <c r="M45" s="9"/>
      <c r="N45" s="19">
        <v>83395000</v>
      </c>
      <c r="O45" s="19">
        <v>36077000</v>
      </c>
      <c r="P45" s="19">
        <v>81782000</v>
      </c>
      <c r="Q45" s="19">
        <v>45370000</v>
      </c>
    </row>
    <row r="46" spans="1:17" x14ac:dyDescent="0.25">
      <c r="A46" s="9">
        <v>1601</v>
      </c>
      <c r="B46" s="9" t="s">
        <v>45</v>
      </c>
      <c r="C46" s="9">
        <v>1</v>
      </c>
      <c r="D46" s="9">
        <v>1</v>
      </c>
      <c r="E46" s="9">
        <v>0</v>
      </c>
      <c r="F46" s="9">
        <v>0</v>
      </c>
      <c r="G46" s="10">
        <v>0</v>
      </c>
      <c r="H46" s="10">
        <v>0</v>
      </c>
      <c r="I46" s="14">
        <v>120000</v>
      </c>
      <c r="J46" s="14">
        <v>316000</v>
      </c>
      <c r="K46" s="5">
        <f t="shared" si="0"/>
        <v>1.6333333333333333</v>
      </c>
      <c r="L46" s="3">
        <v>1.633</v>
      </c>
      <c r="M46" s="9"/>
      <c r="N46" s="19">
        <v>85827000</v>
      </c>
      <c r="O46" s="19">
        <v>98438000</v>
      </c>
      <c r="P46" s="19">
        <v>151653000</v>
      </c>
      <c r="Q46" s="19">
        <v>117781000</v>
      </c>
    </row>
    <row r="47" spans="1:17" x14ac:dyDescent="0.25">
      <c r="A47" s="9">
        <v>21453</v>
      </c>
      <c r="B47" s="9" t="s">
        <v>46</v>
      </c>
      <c r="C47" s="9">
        <v>1</v>
      </c>
      <c r="D47" s="9">
        <v>1</v>
      </c>
      <c r="E47" s="9">
        <v>0</v>
      </c>
      <c r="F47" s="9">
        <v>2</v>
      </c>
      <c r="G47" s="10" t="s">
        <v>95</v>
      </c>
      <c r="H47" s="10">
        <v>1</v>
      </c>
      <c r="I47" s="14">
        <v>111000</v>
      </c>
      <c r="J47" s="14">
        <v>402000</v>
      </c>
      <c r="K47" s="5">
        <f t="shared" si="0"/>
        <v>2.6216216216216215</v>
      </c>
      <c r="L47" s="3">
        <v>2.6219999999999999</v>
      </c>
      <c r="M47" s="9"/>
      <c r="N47" s="19">
        <v>91598000</v>
      </c>
      <c r="O47" s="19">
        <v>77725000</v>
      </c>
      <c r="P47" s="19">
        <v>219607000</v>
      </c>
      <c r="Q47" s="19">
        <v>214268000</v>
      </c>
    </row>
    <row r="48" spans="1:17" x14ac:dyDescent="0.25">
      <c r="A48" s="9">
        <v>21488</v>
      </c>
      <c r="B48" s="9" t="s">
        <v>47</v>
      </c>
      <c r="C48" s="9">
        <v>1</v>
      </c>
      <c r="D48" s="9">
        <v>1</v>
      </c>
      <c r="E48" s="9">
        <v>0</v>
      </c>
      <c r="F48" s="9">
        <v>1</v>
      </c>
      <c r="G48" s="10">
        <v>0</v>
      </c>
      <c r="H48" s="10">
        <v>0</v>
      </c>
      <c r="I48" s="14">
        <v>107000</v>
      </c>
      <c r="J48" s="14">
        <v>180000</v>
      </c>
      <c r="K48" s="5">
        <f t="shared" si="0"/>
        <v>0.68224299065420557</v>
      </c>
      <c r="L48" s="3">
        <v>0.68200000000000005</v>
      </c>
      <c r="M48" s="9"/>
      <c r="N48" s="19">
        <v>20474000</v>
      </c>
      <c r="O48" s="19">
        <v>15994000</v>
      </c>
      <c r="P48" s="19">
        <v>15307000</v>
      </c>
      <c r="Q48" s="19">
        <v>11597000</v>
      </c>
    </row>
    <row r="49" spans="1:17" x14ac:dyDescent="0.25">
      <c r="A49" s="9">
        <v>65</v>
      </c>
      <c r="B49" s="9" t="s">
        <v>48</v>
      </c>
      <c r="C49" s="9">
        <v>1</v>
      </c>
      <c r="D49" s="9">
        <v>1</v>
      </c>
      <c r="E49" s="9">
        <v>0</v>
      </c>
      <c r="F49" s="9">
        <v>0</v>
      </c>
      <c r="G49" s="10">
        <v>0</v>
      </c>
      <c r="H49" s="10">
        <v>0</v>
      </c>
      <c r="I49" s="14">
        <v>103350</v>
      </c>
      <c r="J49" s="14">
        <v>116250</v>
      </c>
      <c r="K49" s="5">
        <f t="shared" si="0"/>
        <v>0.12481857764876633</v>
      </c>
      <c r="L49" s="3">
        <v>1.0669999999999999</v>
      </c>
      <c r="M49" s="9"/>
      <c r="N49" s="19">
        <v>103780000</v>
      </c>
      <c r="O49" s="19">
        <v>131990000</v>
      </c>
      <c r="P49" s="19">
        <v>199495000</v>
      </c>
      <c r="Q49" s="19">
        <v>387180000</v>
      </c>
    </row>
    <row r="50" spans="1:17" x14ac:dyDescent="0.25">
      <c r="A50" s="9">
        <v>21470</v>
      </c>
      <c r="B50" s="9" t="s">
        <v>49</v>
      </c>
      <c r="C50" s="9">
        <v>0</v>
      </c>
      <c r="D50" s="9">
        <v>0</v>
      </c>
      <c r="E50" s="9">
        <v>0</v>
      </c>
      <c r="F50" s="9">
        <v>3</v>
      </c>
      <c r="G50" s="10" t="s">
        <v>93</v>
      </c>
      <c r="H50" s="10">
        <v>0</v>
      </c>
      <c r="I50" s="14">
        <v>88000</v>
      </c>
      <c r="J50" s="14">
        <v>0</v>
      </c>
      <c r="K50" s="5">
        <f t="shared" si="0"/>
        <v>-1</v>
      </c>
      <c r="L50" s="1" t="s">
        <v>72</v>
      </c>
      <c r="M50" s="9"/>
      <c r="N50" s="16">
        <v>479000</v>
      </c>
      <c r="O50" s="16">
        <v>9066000</v>
      </c>
      <c r="P50" t="s">
        <v>98</v>
      </c>
      <c r="Q50" t="s">
        <v>98</v>
      </c>
    </row>
    <row r="51" spans="1:17" x14ac:dyDescent="0.25">
      <c r="A51" s="9">
        <v>21483</v>
      </c>
      <c r="B51" s="9" t="s">
        <v>50</v>
      </c>
      <c r="C51" s="9">
        <v>1</v>
      </c>
      <c r="D51" s="9">
        <v>1</v>
      </c>
      <c r="E51" s="9">
        <v>0</v>
      </c>
      <c r="F51" s="9">
        <v>0</v>
      </c>
      <c r="G51" s="10">
        <v>0</v>
      </c>
      <c r="H51" s="10">
        <v>0</v>
      </c>
      <c r="I51" s="14">
        <v>88000</v>
      </c>
      <c r="J51" s="14">
        <v>185000</v>
      </c>
      <c r="K51" s="5">
        <f t="shared" si="0"/>
        <v>1.1022727272727273</v>
      </c>
      <c r="L51" s="3">
        <v>1.643</v>
      </c>
      <c r="M51" s="9"/>
      <c r="N51" s="19">
        <v>25759000</v>
      </c>
      <c r="O51" s="19">
        <v>55980000</v>
      </c>
      <c r="P51" s="19">
        <v>35207000</v>
      </c>
      <c r="Q51" s="19">
        <v>93454000</v>
      </c>
    </row>
    <row r="52" spans="1:17" x14ac:dyDescent="0.25">
      <c r="A52" s="9">
        <v>204604</v>
      </c>
      <c r="B52" s="9" t="s">
        <v>52</v>
      </c>
      <c r="C52" s="9">
        <v>1</v>
      </c>
      <c r="D52" s="9">
        <v>1</v>
      </c>
      <c r="E52" s="9">
        <v>0</v>
      </c>
      <c r="F52" s="9">
        <v>1</v>
      </c>
      <c r="G52" s="10">
        <v>0</v>
      </c>
      <c r="H52" s="10">
        <v>0</v>
      </c>
      <c r="I52" s="14">
        <v>80000</v>
      </c>
      <c r="J52" s="14">
        <v>272000</v>
      </c>
      <c r="K52" s="5">
        <f t="shared" si="0"/>
        <v>2.4</v>
      </c>
      <c r="L52" s="3">
        <v>1.776</v>
      </c>
      <c r="M52" s="9"/>
      <c r="N52" s="19">
        <v>78724000</v>
      </c>
      <c r="O52" s="19">
        <v>249171000</v>
      </c>
      <c r="P52" s="19">
        <v>86983000</v>
      </c>
      <c r="Q52" s="19">
        <v>380825000</v>
      </c>
    </row>
    <row r="53" spans="1:17" x14ac:dyDescent="0.25">
      <c r="A53" s="9">
        <v>21484</v>
      </c>
      <c r="B53" s="9" t="s">
        <v>53</v>
      </c>
      <c r="C53" s="9">
        <v>0</v>
      </c>
      <c r="D53" s="9">
        <v>1</v>
      </c>
      <c r="E53" s="9">
        <v>0</v>
      </c>
      <c r="F53" s="9">
        <v>1</v>
      </c>
      <c r="G53" s="10" t="s">
        <v>93</v>
      </c>
      <c r="H53" s="10">
        <v>0</v>
      </c>
      <c r="I53" s="14">
        <v>80000</v>
      </c>
      <c r="J53" s="14">
        <v>13000</v>
      </c>
      <c r="K53" s="5">
        <f t="shared" si="0"/>
        <v>-0.83750000000000002</v>
      </c>
      <c r="L53" s="3" t="s">
        <v>72</v>
      </c>
      <c r="M53" s="9"/>
      <c r="N53" s="19">
        <v>13309000</v>
      </c>
      <c r="O53" s="19">
        <v>39027000</v>
      </c>
      <c r="P53" s="19">
        <v>0</v>
      </c>
      <c r="Q53" s="19">
        <v>46000</v>
      </c>
    </row>
    <row r="54" spans="1:17" x14ac:dyDescent="0.25">
      <c r="A54" s="9">
        <v>1599</v>
      </c>
      <c r="B54" s="9" t="s">
        <v>54</v>
      </c>
      <c r="C54" s="9">
        <v>1</v>
      </c>
      <c r="D54" s="9">
        <v>1</v>
      </c>
      <c r="E54" s="9" t="s">
        <v>86</v>
      </c>
      <c r="F54" s="9">
        <v>1</v>
      </c>
      <c r="G54" s="10">
        <v>0</v>
      </c>
      <c r="H54" s="10">
        <v>0</v>
      </c>
      <c r="I54" s="14">
        <v>75000</v>
      </c>
      <c r="J54" s="14">
        <v>423000</v>
      </c>
      <c r="K54" s="5">
        <f t="shared" si="0"/>
        <v>4.6399999999999997</v>
      </c>
      <c r="L54" s="3">
        <v>4.6399999999999997</v>
      </c>
      <c r="M54" s="9"/>
      <c r="N54" s="19">
        <v>29748000</v>
      </c>
      <c r="O54" s="19">
        <v>45423000</v>
      </c>
      <c r="P54" s="19">
        <v>37128000</v>
      </c>
      <c r="Q54" s="19">
        <v>51775000</v>
      </c>
    </row>
    <row r="55" spans="1:17" x14ac:dyDescent="0.25">
      <c r="A55" s="9">
        <v>21475</v>
      </c>
      <c r="B55" s="9" t="s">
        <v>55</v>
      </c>
      <c r="C55" s="9">
        <v>1</v>
      </c>
      <c r="D55" s="9">
        <v>1</v>
      </c>
      <c r="E55" s="9">
        <v>0</v>
      </c>
      <c r="F55" s="9">
        <v>1</v>
      </c>
      <c r="G55" s="10">
        <v>0</v>
      </c>
      <c r="H55" s="10">
        <v>0</v>
      </c>
      <c r="I55" s="14">
        <v>59000</v>
      </c>
      <c r="J55" s="14">
        <v>80000</v>
      </c>
      <c r="K55" s="5">
        <f t="shared" si="0"/>
        <v>0.3559322033898305</v>
      </c>
      <c r="L55" s="3">
        <v>0.35599999999999998</v>
      </c>
      <c r="M55" s="9"/>
      <c r="N55" s="19">
        <v>24416000</v>
      </c>
      <c r="O55" s="19">
        <v>20091000</v>
      </c>
      <c r="P55" s="19">
        <v>7820000</v>
      </c>
      <c r="Q55" s="19">
        <v>31632000</v>
      </c>
    </row>
    <row r="56" spans="1:17" x14ac:dyDescent="0.25">
      <c r="A56" s="9">
        <v>21478</v>
      </c>
      <c r="B56" s="9" t="s">
        <v>51</v>
      </c>
      <c r="C56" s="9">
        <v>1</v>
      </c>
      <c r="D56" s="9">
        <v>1</v>
      </c>
      <c r="E56" s="9" t="s">
        <v>84</v>
      </c>
      <c r="F56" s="9">
        <v>3</v>
      </c>
      <c r="G56" s="10" t="s">
        <v>95</v>
      </c>
      <c r="H56" s="10">
        <v>1</v>
      </c>
      <c r="I56" s="14">
        <v>142000</v>
      </c>
      <c r="J56" s="14">
        <v>164000</v>
      </c>
      <c r="K56" s="5">
        <f t="shared" si="0"/>
        <v>0.15492957746478872</v>
      </c>
      <c r="L56" s="3">
        <v>2.0369999999999999</v>
      </c>
      <c r="M56" s="9"/>
      <c r="N56" s="19">
        <v>9971000</v>
      </c>
      <c r="O56" s="19">
        <v>13475000</v>
      </c>
      <c r="P56" s="19">
        <v>12828000</v>
      </c>
      <c r="Q56" s="19">
        <v>14294000</v>
      </c>
    </row>
    <row r="57" spans="1:17" x14ac:dyDescent="0.25">
      <c r="A57" s="9">
        <v>21456</v>
      </c>
      <c r="B57" s="9" t="s">
        <v>56</v>
      </c>
      <c r="C57" s="9">
        <v>0</v>
      </c>
      <c r="D57" s="9">
        <v>0</v>
      </c>
      <c r="E57" s="9">
        <v>0</v>
      </c>
      <c r="F57" s="9">
        <v>1</v>
      </c>
      <c r="G57" s="10" t="s">
        <v>93</v>
      </c>
      <c r="H57" s="10">
        <v>0</v>
      </c>
      <c r="I57" s="14">
        <v>53500</v>
      </c>
      <c r="J57" s="14">
        <v>0</v>
      </c>
      <c r="K57" s="5">
        <f t="shared" si="0"/>
        <v>-1</v>
      </c>
      <c r="L57" s="1" t="s">
        <v>72</v>
      </c>
      <c r="M57" s="9"/>
      <c r="N57" s="16">
        <v>14658000</v>
      </c>
      <c r="O57" s="16">
        <v>9702000</v>
      </c>
      <c r="P57" t="s">
        <v>98</v>
      </c>
      <c r="Q57" t="s">
        <v>98</v>
      </c>
    </row>
    <row r="58" spans="1:17" x14ac:dyDescent="0.25">
      <c r="A58" s="9">
        <v>23361</v>
      </c>
      <c r="B58" s="9" t="s">
        <v>57</v>
      </c>
      <c r="C58" s="9">
        <v>0</v>
      </c>
      <c r="D58" s="9">
        <v>1</v>
      </c>
      <c r="E58" s="9">
        <v>0</v>
      </c>
      <c r="F58" s="9">
        <v>0</v>
      </c>
      <c r="G58" s="10">
        <v>0</v>
      </c>
      <c r="H58" s="10">
        <v>0</v>
      </c>
      <c r="I58" s="14">
        <v>53178</v>
      </c>
      <c r="J58" s="14">
        <v>21400</v>
      </c>
      <c r="K58" s="5">
        <f t="shared" si="0"/>
        <v>-0.59757794576704648</v>
      </c>
      <c r="L58" s="3" t="s">
        <v>72</v>
      </c>
      <c r="M58" s="9"/>
      <c r="N58" s="19">
        <v>16106</v>
      </c>
      <c r="O58" s="19">
        <v>89501983</v>
      </c>
      <c r="P58" s="19">
        <v>711252</v>
      </c>
      <c r="Q58" s="19">
        <v>9546074</v>
      </c>
    </row>
    <row r="59" spans="1:17" x14ac:dyDescent="0.25">
      <c r="A59" s="9">
        <v>21444</v>
      </c>
      <c r="B59" s="9" t="s">
        <v>58</v>
      </c>
      <c r="C59" s="9">
        <v>0</v>
      </c>
      <c r="D59" s="9">
        <v>0</v>
      </c>
      <c r="E59" s="9">
        <v>0</v>
      </c>
      <c r="F59" s="9">
        <v>0</v>
      </c>
      <c r="G59" s="10">
        <v>0</v>
      </c>
      <c r="H59" s="10">
        <v>0</v>
      </c>
      <c r="I59" s="14">
        <v>52000</v>
      </c>
      <c r="J59" s="14">
        <v>0</v>
      </c>
      <c r="K59" s="5">
        <f t="shared" si="0"/>
        <v>-1</v>
      </c>
      <c r="L59" s="1" t="s">
        <v>72</v>
      </c>
      <c r="M59" s="9"/>
      <c r="N59" s="16">
        <v>20000</v>
      </c>
      <c r="O59" s="16">
        <v>134650000</v>
      </c>
      <c r="P59" t="s">
        <v>98</v>
      </c>
      <c r="Q59" t="s">
        <v>98</v>
      </c>
    </row>
    <row r="60" spans="1:17" x14ac:dyDescent="0.25">
      <c r="A60" s="9">
        <v>1605</v>
      </c>
      <c r="B60" s="9" t="s">
        <v>59</v>
      </c>
      <c r="C60" s="9">
        <v>0</v>
      </c>
      <c r="D60" s="9">
        <v>0</v>
      </c>
      <c r="E60" s="9">
        <v>0</v>
      </c>
      <c r="F60" s="9">
        <v>1</v>
      </c>
      <c r="G60" s="10">
        <v>0</v>
      </c>
      <c r="H60" s="10">
        <v>0</v>
      </c>
      <c r="I60" s="14">
        <v>47500</v>
      </c>
      <c r="J60" s="14">
        <v>0</v>
      </c>
      <c r="K60" s="5">
        <f t="shared" si="0"/>
        <v>-1</v>
      </c>
      <c r="L60" s="1" t="s">
        <v>72</v>
      </c>
      <c r="M60" s="9"/>
      <c r="N60" s="16">
        <v>17199000</v>
      </c>
      <c r="O60" s="16">
        <v>158648000</v>
      </c>
      <c r="P60" t="s">
        <v>98</v>
      </c>
      <c r="Q60" t="s">
        <v>98</v>
      </c>
    </row>
    <row r="61" spans="1:17" x14ac:dyDescent="0.25">
      <c r="A61" s="9">
        <v>204234</v>
      </c>
      <c r="B61" s="9" t="s">
        <v>60</v>
      </c>
      <c r="C61" s="9">
        <v>1</v>
      </c>
      <c r="D61" s="9">
        <v>0</v>
      </c>
      <c r="E61" s="9">
        <v>0</v>
      </c>
      <c r="F61" s="9">
        <v>0</v>
      </c>
      <c r="G61" s="10">
        <v>0</v>
      </c>
      <c r="H61" s="10">
        <v>1</v>
      </c>
      <c r="I61" s="10" t="s">
        <v>75</v>
      </c>
      <c r="J61" s="14">
        <v>751000</v>
      </c>
      <c r="K61" s="10" t="s">
        <v>75</v>
      </c>
      <c r="L61" s="3">
        <v>2.798</v>
      </c>
      <c r="M61" s="9" t="s">
        <v>74</v>
      </c>
      <c r="N61" t="s">
        <v>98</v>
      </c>
      <c r="O61" t="s">
        <v>98</v>
      </c>
      <c r="P61" s="9">
        <v>0</v>
      </c>
      <c r="Q61" s="19">
        <v>79502000</v>
      </c>
    </row>
    <row r="62" spans="1:17" x14ac:dyDescent="0.25">
      <c r="A62" s="9">
        <v>21472</v>
      </c>
      <c r="B62" s="9" t="s">
        <v>61</v>
      </c>
      <c r="C62" s="9">
        <v>1</v>
      </c>
      <c r="D62" s="9">
        <v>1</v>
      </c>
      <c r="E62" s="9">
        <v>0</v>
      </c>
      <c r="F62" s="9">
        <v>2</v>
      </c>
      <c r="G62" s="10" t="s">
        <v>95</v>
      </c>
      <c r="H62" s="10">
        <v>0</v>
      </c>
      <c r="I62" s="14">
        <v>42500</v>
      </c>
      <c r="J62" s="14">
        <v>122500</v>
      </c>
      <c r="K62" s="5">
        <f t="shared" si="0"/>
        <v>1.8823529411764706</v>
      </c>
      <c r="L62" s="3">
        <v>1.86</v>
      </c>
      <c r="M62" s="9"/>
      <c r="N62" s="19">
        <v>41995000</v>
      </c>
      <c r="O62" s="19">
        <v>11677000</v>
      </c>
      <c r="P62" s="19">
        <v>13761000</v>
      </c>
      <c r="Q62" s="19">
        <v>7443000</v>
      </c>
    </row>
    <row r="63" spans="1:17" x14ac:dyDescent="0.25">
      <c r="A63" s="9">
        <v>18951</v>
      </c>
      <c r="B63" s="9" t="s">
        <v>62</v>
      </c>
      <c r="C63" s="9">
        <v>1</v>
      </c>
      <c r="D63" s="9">
        <v>0</v>
      </c>
      <c r="E63" s="9">
        <v>0</v>
      </c>
      <c r="F63" s="9">
        <v>2</v>
      </c>
      <c r="G63" s="10" t="s">
        <v>94</v>
      </c>
      <c r="H63" s="10">
        <v>0</v>
      </c>
      <c r="I63" s="14">
        <v>42500</v>
      </c>
      <c r="J63" s="14">
        <v>0</v>
      </c>
      <c r="K63" s="5">
        <f t="shared" si="0"/>
        <v>-1</v>
      </c>
      <c r="L63" s="3">
        <v>1.3720000000000001</v>
      </c>
      <c r="M63" s="15" t="s">
        <v>73</v>
      </c>
      <c r="N63" s="16">
        <v>4846000</v>
      </c>
      <c r="O63" s="16">
        <v>16032000</v>
      </c>
      <c r="P63" t="s">
        <v>98</v>
      </c>
      <c r="Q63" t="s">
        <v>98</v>
      </c>
    </row>
    <row r="64" spans="1:17" x14ac:dyDescent="0.25">
      <c r="A64" s="9">
        <v>21465</v>
      </c>
      <c r="B64" s="9" t="s">
        <v>63</v>
      </c>
      <c r="C64" s="9">
        <v>0</v>
      </c>
      <c r="D64" s="9">
        <v>0</v>
      </c>
      <c r="E64" s="9">
        <v>0</v>
      </c>
      <c r="F64" s="9">
        <v>2</v>
      </c>
      <c r="G64" s="10">
        <v>0</v>
      </c>
      <c r="H64" s="10">
        <v>0</v>
      </c>
      <c r="I64" s="14">
        <v>30000</v>
      </c>
      <c r="J64" s="14">
        <v>0</v>
      </c>
      <c r="K64" s="5">
        <f t="shared" si="0"/>
        <v>-1</v>
      </c>
      <c r="L64" s="1" t="s">
        <v>72</v>
      </c>
      <c r="M64" s="9"/>
      <c r="N64" s="16">
        <v>0</v>
      </c>
      <c r="O64" s="16">
        <v>81000</v>
      </c>
      <c r="P64" t="s">
        <v>98</v>
      </c>
      <c r="Q64" t="s">
        <v>98</v>
      </c>
    </row>
    <row r="65" spans="1:18" x14ac:dyDescent="0.25">
      <c r="A65" s="9">
        <v>19614</v>
      </c>
      <c r="B65" s="9" t="s">
        <v>64</v>
      </c>
      <c r="C65" s="9">
        <v>0</v>
      </c>
      <c r="D65" s="9">
        <v>0</v>
      </c>
      <c r="E65" s="9">
        <v>0</v>
      </c>
      <c r="F65" s="9">
        <v>1</v>
      </c>
      <c r="G65" s="10" t="s">
        <v>93</v>
      </c>
      <c r="H65" s="10">
        <v>0</v>
      </c>
      <c r="I65" s="14">
        <v>12000</v>
      </c>
      <c r="J65" s="14">
        <v>0</v>
      </c>
      <c r="K65" s="5">
        <f t="shared" si="0"/>
        <v>-1</v>
      </c>
      <c r="L65" s="1" t="s">
        <v>72</v>
      </c>
      <c r="M65" s="9"/>
      <c r="N65" s="16">
        <v>0</v>
      </c>
      <c r="O65" s="16">
        <v>1215000</v>
      </c>
      <c r="P65" t="s">
        <v>98</v>
      </c>
      <c r="Q65" t="s">
        <v>98</v>
      </c>
    </row>
    <row r="66" spans="1:18" x14ac:dyDescent="0.25">
      <c r="A66" s="9">
        <v>22875</v>
      </c>
      <c r="B66" s="9" t="s">
        <v>65</v>
      </c>
      <c r="C66" s="9">
        <v>0</v>
      </c>
      <c r="D66" s="9">
        <v>0</v>
      </c>
      <c r="E66" s="9">
        <v>0</v>
      </c>
      <c r="F66" s="9">
        <v>0</v>
      </c>
      <c r="G66" s="10">
        <v>0</v>
      </c>
      <c r="H66" s="10">
        <v>0</v>
      </c>
      <c r="I66" s="14">
        <v>1000</v>
      </c>
      <c r="J66" s="14">
        <v>0</v>
      </c>
      <c r="K66" s="5">
        <f t="shared" si="0"/>
        <v>-1</v>
      </c>
      <c r="L66" s="1" t="s">
        <v>72</v>
      </c>
      <c r="M66" s="9"/>
      <c r="N66" s="16">
        <v>0</v>
      </c>
      <c r="O66" s="16">
        <v>0</v>
      </c>
      <c r="P66" t="s">
        <v>98</v>
      </c>
      <c r="Q66" t="s">
        <v>98</v>
      </c>
    </row>
    <row r="67" spans="1:18" x14ac:dyDescent="0.25">
      <c r="A67" s="9">
        <v>214340</v>
      </c>
      <c r="B67" s="9" t="s">
        <v>66</v>
      </c>
      <c r="C67" s="9">
        <v>1</v>
      </c>
      <c r="D67" s="9">
        <v>0</v>
      </c>
      <c r="E67" s="9">
        <v>0</v>
      </c>
      <c r="F67" s="9">
        <v>0</v>
      </c>
      <c r="G67" s="10">
        <v>0</v>
      </c>
      <c r="H67" s="10">
        <v>0</v>
      </c>
      <c r="I67" s="10" t="s">
        <v>75</v>
      </c>
      <c r="J67" s="14">
        <v>162000</v>
      </c>
      <c r="K67" s="10" t="s">
        <v>75</v>
      </c>
      <c r="L67" s="3">
        <v>1.4179999999999999</v>
      </c>
      <c r="M67" s="9" t="s">
        <v>76</v>
      </c>
      <c r="N67" t="s">
        <v>98</v>
      </c>
      <c r="O67" t="s">
        <v>98</v>
      </c>
      <c r="P67" s="16">
        <v>143075000</v>
      </c>
      <c r="Q67" s="16">
        <v>76628000</v>
      </c>
    </row>
    <row r="68" spans="1:18" x14ac:dyDescent="0.25">
      <c r="A68" s="9">
        <v>212366</v>
      </c>
      <c r="B68" s="9" t="s">
        <v>67</v>
      </c>
      <c r="C68" s="9">
        <v>1</v>
      </c>
      <c r="D68" s="9">
        <v>0</v>
      </c>
      <c r="E68" s="9">
        <v>0</v>
      </c>
      <c r="F68" s="9">
        <v>0</v>
      </c>
      <c r="G68" s="10">
        <v>0</v>
      </c>
      <c r="H68" s="10">
        <v>0</v>
      </c>
      <c r="I68" s="10" t="s">
        <v>75</v>
      </c>
      <c r="J68" s="14">
        <v>247000</v>
      </c>
      <c r="K68" s="10" t="s">
        <v>75</v>
      </c>
      <c r="L68" s="3">
        <v>1.7749999999999999</v>
      </c>
      <c r="M68" s="9" t="s">
        <v>77</v>
      </c>
      <c r="N68" t="s">
        <v>98</v>
      </c>
      <c r="O68" t="s">
        <v>98</v>
      </c>
      <c r="P68" s="16">
        <v>13821000</v>
      </c>
      <c r="Q68" s="16">
        <v>96517000</v>
      </c>
    </row>
    <row r="69" spans="1:18" x14ac:dyDescent="0.25">
      <c r="A69" s="9">
        <v>216253</v>
      </c>
      <c r="B69" s="9" t="s">
        <v>68</v>
      </c>
      <c r="C69" s="9">
        <v>1</v>
      </c>
      <c r="D69" s="9">
        <v>0</v>
      </c>
      <c r="E69" s="9" t="s">
        <v>83</v>
      </c>
      <c r="F69" s="9">
        <v>1</v>
      </c>
      <c r="G69" s="10" t="s">
        <v>94</v>
      </c>
      <c r="H69" s="10">
        <v>0</v>
      </c>
      <c r="I69" s="10" t="s">
        <v>75</v>
      </c>
      <c r="J69" s="14">
        <v>145000</v>
      </c>
      <c r="K69" s="10" t="s">
        <v>75</v>
      </c>
      <c r="L69" s="3">
        <v>2.222</v>
      </c>
      <c r="M69" s="9" t="s">
        <v>78</v>
      </c>
      <c r="N69" t="s">
        <v>98</v>
      </c>
      <c r="O69" t="s">
        <v>98</v>
      </c>
      <c r="P69" s="16">
        <v>6398000</v>
      </c>
      <c r="Q69" s="16">
        <v>57629000</v>
      </c>
    </row>
    <row r="70" spans="1:18" x14ac:dyDescent="0.25">
      <c r="A70" s="9">
        <v>214337</v>
      </c>
      <c r="B70" s="9" t="s">
        <v>69</v>
      </c>
      <c r="C70" s="9">
        <v>1</v>
      </c>
      <c r="D70" s="9">
        <v>0</v>
      </c>
      <c r="E70" s="9">
        <v>0</v>
      </c>
      <c r="F70" s="9">
        <v>0</v>
      </c>
      <c r="G70" s="10">
        <v>0</v>
      </c>
      <c r="H70" s="10">
        <v>0</v>
      </c>
      <c r="I70" s="10" t="s">
        <v>75</v>
      </c>
      <c r="J70" s="14">
        <v>3344000</v>
      </c>
      <c r="K70" s="10" t="s">
        <v>75</v>
      </c>
      <c r="L70" s="3">
        <v>0.63900000000000001</v>
      </c>
      <c r="M70" s="9" t="s">
        <v>76</v>
      </c>
      <c r="N70" t="s">
        <v>98</v>
      </c>
      <c r="O70" t="s">
        <v>98</v>
      </c>
      <c r="P70" s="16">
        <v>511000000</v>
      </c>
      <c r="Q70" s="16">
        <v>22375000000</v>
      </c>
    </row>
    <row r="71" spans="1:18" x14ac:dyDescent="0.25">
      <c r="A71" s="7"/>
      <c r="B71" s="7"/>
      <c r="C71" s="7"/>
      <c r="D71" s="7"/>
      <c r="E71" s="7"/>
      <c r="F71" s="7"/>
      <c r="G71" s="7"/>
      <c r="H71" s="7"/>
      <c r="I71" s="8"/>
      <c r="J71" s="8"/>
      <c r="K71" s="8"/>
      <c r="L71" s="4"/>
    </row>
    <row r="72" spans="1:18" x14ac:dyDescent="0.25">
      <c r="A72" s="2" t="s">
        <v>112</v>
      </c>
      <c r="I72" s="6"/>
      <c r="J72" s="6"/>
      <c r="K72" s="17"/>
      <c r="L72" s="4"/>
      <c r="N72" s="6"/>
      <c r="O72" s="6"/>
      <c r="P72" s="6"/>
      <c r="Q72" s="6"/>
      <c r="R72" s="6"/>
    </row>
    <row r="73" spans="1:18" x14ac:dyDescent="0.25">
      <c r="A73" s="2"/>
      <c r="I73" s="6"/>
      <c r="J73" s="6"/>
      <c r="K73" s="3"/>
      <c r="L73" s="4"/>
      <c r="N73" s="18"/>
      <c r="O73" s="18"/>
      <c r="P73" s="18"/>
      <c r="Q73" s="18"/>
      <c r="R73" s="6"/>
    </row>
    <row r="74" spans="1:18" x14ac:dyDescent="0.25">
      <c r="A74" s="23" t="s">
        <v>102</v>
      </c>
      <c r="I74" s="6"/>
      <c r="J74" s="6"/>
      <c r="K74" s="3"/>
      <c r="L74" s="4"/>
      <c r="N74" s="18"/>
      <c r="O74" s="18"/>
      <c r="P74" s="18"/>
      <c r="Q74" s="18"/>
      <c r="R74" s="6"/>
    </row>
    <row r="75" spans="1:18" x14ac:dyDescent="0.25">
      <c r="A75" s="22" t="s">
        <v>99</v>
      </c>
      <c r="C75" s="16">
        <f>SUMIFS(I2:I70,D2:D70,"1")</f>
        <v>26772177</v>
      </c>
      <c r="I75" s="6"/>
      <c r="J75" s="6"/>
      <c r="K75" s="17"/>
      <c r="L75" s="4"/>
      <c r="M75" s="2"/>
      <c r="N75" s="6"/>
      <c r="O75" s="6"/>
      <c r="P75" s="6"/>
      <c r="Q75" s="6"/>
      <c r="R75" s="6"/>
    </row>
    <row r="76" spans="1:18" x14ac:dyDescent="0.25">
      <c r="A76" s="22" t="s">
        <v>100</v>
      </c>
      <c r="C76" s="16">
        <f>SUMIFS(J2:J70,D2:D70,"1")</f>
        <v>37366396</v>
      </c>
      <c r="N76" s="21"/>
      <c r="O76" s="21"/>
      <c r="P76" s="21"/>
      <c r="Q76" s="21"/>
    </row>
    <row r="77" spans="1:18" x14ac:dyDescent="0.25">
      <c r="A77" s="22" t="s">
        <v>101</v>
      </c>
      <c r="C77" s="20">
        <f>(C76-C75)/C75</f>
        <v>0.39571750179299953</v>
      </c>
      <c r="N77" s="16"/>
      <c r="O77" s="16"/>
      <c r="P77" s="16"/>
      <c r="Q77" s="16"/>
    </row>
    <row r="79" spans="1:18" x14ac:dyDescent="0.25">
      <c r="A79" s="22" t="s">
        <v>103</v>
      </c>
      <c r="C79" s="24">
        <f>SUMIFS(N2:N70,D2:D70,"1")</f>
        <v>39509120087</v>
      </c>
      <c r="P79" s="16"/>
    </row>
    <row r="80" spans="1:18" x14ac:dyDescent="0.25">
      <c r="A80" s="22" t="s">
        <v>104</v>
      </c>
      <c r="C80" s="24">
        <f>SUMIFS(P2:P70,D2:D70,"1")</f>
        <v>30373438217</v>
      </c>
    </row>
    <row r="81" spans="1:4" x14ac:dyDescent="0.25">
      <c r="A81" s="22" t="s">
        <v>105</v>
      </c>
      <c r="C81" s="24">
        <f>SUMIFS(O2:O70,D2:D70,"1")</f>
        <v>82585785480</v>
      </c>
    </row>
    <row r="82" spans="1:4" x14ac:dyDescent="0.25">
      <c r="A82" s="22" t="s">
        <v>106</v>
      </c>
      <c r="C82" s="24">
        <f>SUMIFS(Q2:Q70,D2:D70,"1")</f>
        <v>61112450057</v>
      </c>
    </row>
    <row r="84" spans="1:4" x14ac:dyDescent="0.25">
      <c r="A84" t="s">
        <v>107</v>
      </c>
      <c r="C84" s="21">
        <f>C75/C79</f>
        <v>6.7762017835494809E-4</v>
      </c>
    </row>
    <row r="85" spans="1:4" x14ac:dyDescent="0.25">
      <c r="A85" t="s">
        <v>108</v>
      </c>
      <c r="C85" s="21">
        <f>C76/C80</f>
        <v>1.2302326701718624E-3</v>
      </c>
      <c r="D85" s="16"/>
    </row>
    <row r="86" spans="1:4" x14ac:dyDescent="0.25">
      <c r="A86" t="s">
        <v>109</v>
      </c>
      <c r="C86" s="21">
        <f>C75/C81</f>
        <v>3.2417415229989529E-4</v>
      </c>
      <c r="D86" s="16"/>
    </row>
    <row r="87" spans="1:4" x14ac:dyDescent="0.25">
      <c r="A87" t="s">
        <v>110</v>
      </c>
      <c r="C87" s="21">
        <f>C76/C82</f>
        <v>6.1143671977065403E-4</v>
      </c>
      <c r="D87" s="16"/>
    </row>
  </sheetData>
  <autoFilter ref="A1:Q7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AScx and small in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Bosman, Tjibbe</dc:creator>
  <cp:lastModifiedBy>Marc Schweppe</cp:lastModifiedBy>
  <cp:lastPrinted>2020-09-28T05:42:26Z</cp:lastPrinted>
  <dcterms:created xsi:type="dcterms:W3CDTF">2020-09-25T14:18:29Z</dcterms:created>
  <dcterms:modified xsi:type="dcterms:W3CDTF">2020-09-28T05:43:17Z</dcterms:modified>
</cp:coreProperties>
</file>